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0" yWindow="65516" windowWidth="8620" windowHeight="10560" tabRatio="699" activeTab="8"/>
  </bookViews>
  <sheets>
    <sheet name="Otborochnie" sheetId="1" r:id="rId1"/>
    <sheet name="1-8" sheetId="2" r:id="rId2"/>
    <sheet name="1-4" sheetId="3" r:id="rId3"/>
    <sheet name="1-2" sheetId="4" r:id="rId4"/>
    <sheet name="Final" sheetId="5" r:id="rId5"/>
    <sheet name="Statistika" sheetId="6" r:id="rId6"/>
    <sheet name="Scores" sheetId="7" r:id="rId7"/>
    <sheet name="Sredniy" sheetId="8" r:id="rId8"/>
    <sheet name="Prizes" sheetId="9" r:id="rId9"/>
  </sheets>
  <definedNames/>
  <calcPr fullCalcOnLoad="1"/>
</workbook>
</file>

<file path=xl/sharedStrings.xml><?xml version="1.0" encoding="utf-8"?>
<sst xmlns="http://schemas.openxmlformats.org/spreadsheetml/2006/main" count="349" uniqueCount="132">
  <si>
    <t>Игрок имеющий наименьшую разницу между максимальным и минимальным результатими за весь турнир</t>
  </si>
  <si>
    <t>(Эксимер)</t>
  </si>
  <si>
    <t>5. «Главный лузер турнира»</t>
  </si>
  <si>
    <t>Игрок имеющий минимальный средний результат турнира</t>
  </si>
  <si>
    <t>(Герцин)</t>
  </si>
  <si>
    <t>6. «Лидер турнира»</t>
  </si>
  <si>
    <t>7. «Победитель турнира», 2 место, 3 место</t>
  </si>
  <si>
    <t>8. "За волю к победе"</t>
  </si>
  <si>
    <t>9. "Убийца кеглей"</t>
  </si>
  <si>
    <t>Игрок имеющий наибольшее количество страйков за турнир</t>
  </si>
  <si>
    <t>(Vlad-150)</t>
  </si>
  <si>
    <t>10. "Лучший игрок квалификации"</t>
  </si>
  <si>
    <t>1. Лучший результат на каждом этапе</t>
  </si>
  <si>
    <t>2. Игрок выбивший 100, 200+ очков за игру</t>
  </si>
  <si>
    <t>3. Игрок выбивший три сплита подряд</t>
  </si>
  <si>
    <t>4. За три страйка подряд</t>
  </si>
  <si>
    <t>Molibden,  Юра</t>
  </si>
  <si>
    <t>Дорожка 1</t>
  </si>
  <si>
    <t>1 игра</t>
  </si>
  <si>
    <t>2 игра</t>
  </si>
  <si>
    <t>3 игра</t>
  </si>
  <si>
    <t>Средний</t>
  </si>
  <si>
    <t>Кол-во кеглей</t>
  </si>
  <si>
    <t>Ник</t>
  </si>
  <si>
    <t>Дорожка 8</t>
  </si>
  <si>
    <t>Дорожка 7</t>
  </si>
  <si>
    <t>Дорожка 6</t>
  </si>
  <si>
    <t>Дорожка 5</t>
  </si>
  <si>
    <t>Дорожка 4</t>
  </si>
  <si>
    <t>Дорожка 3</t>
  </si>
  <si>
    <t>Дорожка 2</t>
  </si>
  <si>
    <t>1-1</t>
  </si>
  <si>
    <t>1-2</t>
  </si>
  <si>
    <t>1-3</t>
  </si>
  <si>
    <t>1-4</t>
  </si>
  <si>
    <t>2-1</t>
  </si>
  <si>
    <t>2-2</t>
  </si>
  <si>
    <t>2-3</t>
  </si>
  <si>
    <t>2-4</t>
  </si>
  <si>
    <t>3-2</t>
  </si>
  <si>
    <t>3-1</t>
  </si>
  <si>
    <t>3-3</t>
  </si>
  <si>
    <t>3-4</t>
  </si>
  <si>
    <t>4-1</t>
  </si>
  <si>
    <t>4-2</t>
  </si>
  <si>
    <t>4-3</t>
  </si>
  <si>
    <t>4-4</t>
  </si>
  <si>
    <t>5-1</t>
  </si>
  <si>
    <t>5-2</t>
  </si>
  <si>
    <t>5-3</t>
  </si>
  <si>
    <t>5-4</t>
  </si>
  <si>
    <t>6-1</t>
  </si>
  <si>
    <t>6-2</t>
  </si>
  <si>
    <t>6-3</t>
  </si>
  <si>
    <t>6-4</t>
  </si>
  <si>
    <t>7-1</t>
  </si>
  <si>
    <t>7-2</t>
  </si>
  <si>
    <t>Финал</t>
  </si>
  <si>
    <t>Матч за 3 место</t>
  </si>
  <si>
    <t>1 место</t>
  </si>
  <si>
    <t>2 место</t>
  </si>
  <si>
    <t>3 место</t>
  </si>
  <si>
    <t>4 место</t>
  </si>
  <si>
    <t>1/4 финала</t>
  </si>
  <si>
    <t>1/8 финала</t>
  </si>
  <si>
    <t>Квалификация</t>
  </si>
  <si>
    <t>Игровой бонус</t>
  </si>
  <si>
    <t>Всего</t>
  </si>
  <si>
    <t>Место</t>
  </si>
  <si>
    <t>1. «Лучший результат турнира»</t>
  </si>
  <si>
    <t>(sema.ru)</t>
  </si>
  <si>
    <t>2. «Лучий страйкер»</t>
  </si>
  <si>
    <t>(РА Релиз)</t>
  </si>
  <si>
    <t>4. «Монстр турнира»</t>
  </si>
  <si>
    <t>Игрок сделавший наибольшее количество страйков подряд</t>
  </si>
  <si>
    <t>(Издатель матчасти)</t>
  </si>
  <si>
    <t>(Оргкомитет)</t>
  </si>
  <si>
    <t>Игрок имеющий лучший средний результат за турнир</t>
  </si>
  <si>
    <t>(Печатник)</t>
  </si>
  <si>
    <t>Игрок выгравший соревнование</t>
  </si>
  <si>
    <t>Игрок выбивший самое большее количество страйков за 1 игру</t>
  </si>
  <si>
    <t>Игрок выбивший в 10 фрейме 3 страйка</t>
  </si>
  <si>
    <t>Страйки</t>
  </si>
  <si>
    <t>Серия страйков</t>
  </si>
  <si>
    <t>(ScorpioN)</t>
  </si>
  <si>
    <t>Отборочные</t>
  </si>
  <si>
    <t>1/8</t>
  </si>
  <si>
    <t>1/4</t>
  </si>
  <si>
    <t>1/2</t>
  </si>
  <si>
    <t>Итого</t>
  </si>
  <si>
    <t>Страйков</t>
  </si>
  <si>
    <t>Общий средний</t>
  </si>
  <si>
    <t>Игр за турнир</t>
  </si>
  <si>
    <t>Рейтинг 1/8 финала</t>
  </si>
  <si>
    <t>Рейтинг 1/4 финала</t>
  </si>
  <si>
    <t>Рейтинг полуфинала</t>
  </si>
  <si>
    <t>TRIV</t>
  </si>
  <si>
    <t>AlexGreen</t>
  </si>
  <si>
    <t>Dzepo</t>
  </si>
  <si>
    <t>ARK65</t>
  </si>
  <si>
    <t>Zdazz</t>
  </si>
  <si>
    <t>Snout</t>
  </si>
  <si>
    <t>Nanyek</t>
  </si>
  <si>
    <t>SHALKE</t>
  </si>
  <si>
    <t>Pechatnik</t>
  </si>
  <si>
    <t>Любитель блондинок</t>
  </si>
  <si>
    <t>Molibden</t>
  </si>
  <si>
    <t>IGGY</t>
  </si>
  <si>
    <t>koztya42</t>
  </si>
  <si>
    <t>Asher32</t>
  </si>
  <si>
    <t>Андрей Южный</t>
  </si>
  <si>
    <t>Vlad150</t>
  </si>
  <si>
    <t>Toha</t>
  </si>
  <si>
    <t>Управленец</t>
  </si>
  <si>
    <t>Lena</t>
  </si>
  <si>
    <t>ScorpioN</t>
  </si>
  <si>
    <t>TORRE</t>
  </si>
  <si>
    <t>Леля</t>
  </si>
  <si>
    <t>Goal</t>
  </si>
  <si>
    <t>Olga</t>
  </si>
  <si>
    <t>NATA</t>
  </si>
  <si>
    <t>Юра</t>
  </si>
  <si>
    <t xml:space="preserve"> </t>
  </si>
  <si>
    <t>3</t>
  </si>
  <si>
    <t>Призеры турнира</t>
  </si>
  <si>
    <t>Приз за максимальный результат за партию</t>
  </si>
  <si>
    <t>Игрок занявший первое место по итогам отборочного этапа</t>
  </si>
  <si>
    <t>(sss20)</t>
  </si>
  <si>
    <t>1.ScorpioN   2.Печатник   3.Molibden</t>
  </si>
  <si>
    <t>Рейтинг финала</t>
  </si>
  <si>
    <t xml:space="preserve">Рейтинг за 3 место </t>
  </si>
  <si>
    <t>3. «Самый стабильный игрок»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</si>
</sst>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00000"/>
    <numFmt numFmtId="181" formatCode="0.00000"/>
    <numFmt numFmtId="182" formatCode="0.0000"/>
    <numFmt numFmtId="183" formatCode="0.000"/>
    <numFmt numFmtId="184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>
        <color indexed="9"/>
      </left>
      <right style="thin"/>
      <top style="medium"/>
      <bottom style="thin"/>
    </border>
    <border>
      <left style="thin"/>
      <right style="medium">
        <color indexed="9"/>
      </right>
      <top style="medium"/>
      <bottom style="thin"/>
    </border>
    <border>
      <left style="medium"/>
      <right style="medium">
        <color indexed="9"/>
      </right>
      <top style="medium"/>
      <bottom>
        <color indexed="63"/>
      </bottom>
    </border>
    <border>
      <left style="medium"/>
      <right style="medium">
        <color indexed="9"/>
      </right>
      <top>
        <color indexed="63"/>
      </top>
      <bottom style="medium"/>
    </border>
    <border>
      <left style="medium">
        <color indexed="9"/>
      </left>
      <right style="medium">
        <color indexed="9"/>
      </right>
      <top style="medium"/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1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49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2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49" fontId="1" fillId="2" borderId="32" xfId="0" applyNumberFormat="1" applyFont="1" applyFill="1" applyBorder="1" applyAlignment="1">
      <alignment horizontal="center"/>
    </xf>
    <xf numFmtId="49" fontId="1" fillId="2" borderId="33" xfId="0" applyNumberFormat="1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/>
    </xf>
    <xf numFmtId="0" fontId="4" fillId="4" borderId="32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/>
    </xf>
    <xf numFmtId="0" fontId="6" fillId="2" borderId="11" xfId="0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left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8" fillId="0" borderId="39" xfId="0" applyNumberFormat="1" applyFont="1" applyBorder="1" applyAlignment="1">
      <alignment horizontal="center"/>
    </xf>
    <xf numFmtId="0" fontId="6" fillId="2" borderId="12" xfId="0" applyFont="1" applyFill="1" applyBorder="1" applyAlignment="1">
      <alignment/>
    </xf>
    <xf numFmtId="2" fontId="6" fillId="0" borderId="11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2" fontId="3" fillId="0" borderId="11" xfId="0" applyNumberFormat="1" applyFont="1" applyBorder="1" applyAlignment="1">
      <alignment/>
    </xf>
    <xf numFmtId="0" fontId="2" fillId="0" borderId="3" xfId="0" applyFont="1" applyBorder="1" applyAlignment="1">
      <alignment/>
    </xf>
    <xf numFmtId="2" fontId="3" fillId="0" borderId="39" xfId="0" applyNumberFormat="1" applyFont="1" applyBorder="1" applyAlignment="1">
      <alignment/>
    </xf>
    <xf numFmtId="0" fontId="1" fillId="2" borderId="32" xfId="0" applyFont="1" applyFill="1" applyBorder="1" applyAlignment="1">
      <alignment/>
    </xf>
    <xf numFmtId="0" fontId="6" fillId="2" borderId="17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49" fontId="1" fillId="0" borderId="38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0" xfId="0" applyFont="1" applyAlignment="1">
      <alignment/>
    </xf>
    <xf numFmtId="0" fontId="4" fillId="4" borderId="14" xfId="0" applyFont="1" applyFill="1" applyBorder="1" applyAlignment="1" applyProtection="1">
      <alignment horizontal="center"/>
      <protection locked="0"/>
    </xf>
    <xf numFmtId="0" fontId="4" fillId="4" borderId="41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46" xfId="0" applyFont="1" applyFill="1" applyBorder="1" applyAlignment="1" applyProtection="1">
      <alignment horizontal="center"/>
      <protection locked="0"/>
    </xf>
    <xf numFmtId="0" fontId="4" fillId="4" borderId="44" xfId="0" applyFont="1" applyFill="1" applyBorder="1" applyAlignment="1" applyProtection="1">
      <alignment horizontal="center"/>
      <protection locked="0"/>
    </xf>
    <xf numFmtId="0" fontId="4" fillId="4" borderId="47" xfId="0" applyFont="1" applyFill="1" applyBorder="1" applyAlignment="1" applyProtection="1">
      <alignment horizontal="center"/>
      <protection locked="0"/>
    </xf>
    <xf numFmtId="49" fontId="6" fillId="2" borderId="12" xfId="0" applyNumberFormat="1" applyFont="1" applyFill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4" fillId="4" borderId="46" xfId="0" applyFont="1" applyFill="1" applyBorder="1" applyAlignment="1">
      <alignment horizontal="center"/>
    </xf>
    <xf numFmtId="0" fontId="4" fillId="4" borderId="44" xfId="0" applyFont="1" applyFill="1" applyBorder="1" applyAlignment="1">
      <alignment horizontal="center"/>
    </xf>
    <xf numFmtId="0" fontId="4" fillId="4" borderId="47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/>
    </xf>
    <xf numFmtId="0" fontId="1" fillId="0" borderId="38" xfId="0" applyNumberFormat="1" applyFont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/>
    </xf>
    <xf numFmtId="1" fontId="0" fillId="0" borderId="48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1" fillId="0" borderId="47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48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49" fontId="4" fillId="3" borderId="50" xfId="0" applyNumberFormat="1" applyFont="1" applyFill="1" applyBorder="1" applyAlignment="1">
      <alignment horizontal="center"/>
    </xf>
    <xf numFmtId="49" fontId="4" fillId="3" borderId="51" xfId="0" applyNumberFormat="1" applyFont="1" applyFill="1" applyBorder="1" applyAlignment="1">
      <alignment horizontal="center"/>
    </xf>
    <xf numFmtId="49" fontId="4" fillId="3" borderId="52" xfId="0" applyNumberFormat="1" applyFont="1" applyFill="1" applyBorder="1" applyAlignment="1">
      <alignment horizontal="center"/>
    </xf>
    <xf numFmtId="49" fontId="4" fillId="3" borderId="48" xfId="0" applyNumberFormat="1" applyFont="1" applyFill="1" applyBorder="1" applyAlignment="1">
      <alignment horizontal="center"/>
    </xf>
    <xf numFmtId="0" fontId="4" fillId="3" borderId="53" xfId="0" applyFont="1" applyFill="1" applyBorder="1" applyAlignment="1">
      <alignment/>
    </xf>
    <xf numFmtId="0" fontId="7" fillId="3" borderId="54" xfId="0" applyFont="1" applyFill="1" applyBorder="1" applyAlignment="1">
      <alignment/>
    </xf>
    <xf numFmtId="0" fontId="1" fillId="2" borderId="15" xfId="0" applyFont="1" applyFill="1" applyBorder="1" applyAlignment="1">
      <alignment horizontal="center"/>
    </xf>
    <xf numFmtId="0" fontId="4" fillId="3" borderId="55" xfId="0" applyFont="1" applyFill="1" applyBorder="1" applyAlignment="1">
      <alignment/>
    </xf>
    <xf numFmtId="0" fontId="7" fillId="3" borderId="56" xfId="0" applyFont="1" applyFill="1" applyBorder="1" applyAlignment="1">
      <alignment/>
    </xf>
    <xf numFmtId="1" fontId="0" fillId="0" borderId="50" xfId="0" applyNumberFormat="1" applyBorder="1" applyAlignment="1">
      <alignment horizontal="center"/>
    </xf>
    <xf numFmtId="2" fontId="6" fillId="0" borderId="46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1" fillId="0" borderId="57" xfId="0" applyNumberFormat="1" applyFont="1" applyBorder="1" applyAlignment="1">
      <alignment horizontal="center"/>
    </xf>
    <xf numFmtId="1" fontId="0" fillId="0" borderId="58" xfId="0" applyNumberFormat="1" applyBorder="1" applyAlignment="1">
      <alignment horizontal="center"/>
    </xf>
    <xf numFmtId="2" fontId="1" fillId="0" borderId="59" xfId="0" applyNumberFormat="1" applyFont="1" applyBorder="1" applyAlignment="1">
      <alignment horizontal="center"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6" fillId="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60" xfId="0" applyFont="1" applyBorder="1" applyAlignment="1">
      <alignment/>
    </xf>
    <xf numFmtId="0" fontId="0" fillId="0" borderId="6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zoomScale="150" zoomScaleNormal="150" workbookViewId="0" topLeftCell="A1">
      <selection activeCell="I27" sqref="I27:J27"/>
    </sheetView>
  </sheetViews>
  <sheetFormatPr defaultColWidth="11.421875" defaultRowHeight="12.75"/>
  <cols>
    <col min="1" max="1" width="19.140625" style="0" customWidth="1"/>
    <col min="2" max="4" width="8.8515625" style="0" customWidth="1"/>
    <col min="5" max="5" width="14.28125" style="0" customWidth="1"/>
    <col min="6" max="6" width="11.140625" style="0" customWidth="1"/>
    <col min="7" max="7" width="8.8515625" style="0" customWidth="1"/>
    <col min="8" max="8" width="5.421875" style="0" customWidth="1"/>
    <col min="9" max="9" width="21.7109375" style="0" customWidth="1"/>
    <col min="10" max="12" width="8.8515625" style="0" customWidth="1"/>
    <col min="13" max="13" width="32.28125" style="0" customWidth="1"/>
    <col min="14" max="14" width="8.140625" style="0" customWidth="1"/>
    <col min="15" max="16384" width="8.8515625" style="0" customWidth="1"/>
  </cols>
  <sheetData>
    <row r="1" spans="1:10" ht="12.75" thickBot="1">
      <c r="A1" s="82" t="s">
        <v>17</v>
      </c>
      <c r="B1" s="83"/>
      <c r="C1" s="83"/>
      <c r="D1" s="83"/>
      <c r="E1" s="83"/>
      <c r="F1" s="84"/>
      <c r="H1" s="47" t="s">
        <v>93</v>
      </c>
      <c r="I1" s="48"/>
      <c r="J1" s="49"/>
    </row>
    <row r="2" spans="1:17" ht="12">
      <c r="A2" s="85" t="s">
        <v>23</v>
      </c>
      <c r="B2" s="75" t="s">
        <v>18</v>
      </c>
      <c r="C2" s="75" t="s">
        <v>19</v>
      </c>
      <c r="D2" s="75" t="s">
        <v>20</v>
      </c>
      <c r="E2" s="76" t="s">
        <v>22</v>
      </c>
      <c r="F2" s="86" t="s">
        <v>21</v>
      </c>
      <c r="H2" s="105">
        <v>1</v>
      </c>
      <c r="I2" s="106" t="str">
        <f aca="true" t="shared" si="0" ref="I2:I17">M2</f>
        <v>Molibden</v>
      </c>
      <c r="J2" s="107">
        <f aca="true" t="shared" si="1" ref="J2:J17">N2</f>
        <v>165.33333333333334</v>
      </c>
      <c r="K2" s="4"/>
      <c r="L2" s="36">
        <v>1</v>
      </c>
      <c r="M2" s="36" t="s">
        <v>106</v>
      </c>
      <c r="N2" s="35">
        <v>165.33333333333334</v>
      </c>
      <c r="O2" s="33" t="s">
        <v>31</v>
      </c>
      <c r="P2" s="34" t="s">
        <v>96</v>
      </c>
      <c r="Q2" s="35">
        <f>Otborochnie!F3</f>
        <v>103.33333333333333</v>
      </c>
    </row>
    <row r="3" spans="1:17" ht="12">
      <c r="A3" s="87" t="str">
        <f>Otborochnie!P2</f>
        <v>TRIV</v>
      </c>
      <c r="B3" s="77">
        <v>90</v>
      </c>
      <c r="C3" s="77">
        <v>128</v>
      </c>
      <c r="D3" s="77">
        <v>92</v>
      </c>
      <c r="E3" s="78">
        <f>SUM(B3:D3)</f>
        <v>310</v>
      </c>
      <c r="F3" s="88">
        <f>AVERAGE(B3:D3)</f>
        <v>103.33333333333333</v>
      </c>
      <c r="H3" s="108">
        <v>2</v>
      </c>
      <c r="I3" s="109" t="str">
        <f t="shared" si="0"/>
        <v>ScorpioN</v>
      </c>
      <c r="J3" s="110">
        <f t="shared" si="1"/>
        <v>159.66666666666666</v>
      </c>
      <c r="K3" s="4"/>
      <c r="L3" s="36">
        <v>2</v>
      </c>
      <c r="M3" s="36" t="s">
        <v>115</v>
      </c>
      <c r="N3" s="35">
        <v>159.66666666666666</v>
      </c>
      <c r="O3" s="33" t="s">
        <v>32</v>
      </c>
      <c r="P3" s="34" t="s">
        <v>97</v>
      </c>
      <c r="Q3" s="35">
        <f>Otborochnie!F4</f>
        <v>106.33333333333333</v>
      </c>
    </row>
    <row r="4" spans="1:17" ht="12">
      <c r="A4" s="87" t="str">
        <f>Otborochnie!P3</f>
        <v>AlexGreen</v>
      </c>
      <c r="B4" s="77">
        <v>100</v>
      </c>
      <c r="C4" s="77">
        <v>119</v>
      </c>
      <c r="D4" s="77">
        <v>100</v>
      </c>
      <c r="E4" s="78">
        <f>SUM(B4:D4)</f>
        <v>319</v>
      </c>
      <c r="F4" s="88">
        <f>AVERAGE(B4:D4)</f>
        <v>106.33333333333333</v>
      </c>
      <c r="H4" s="108">
        <v>3</v>
      </c>
      <c r="I4" s="109" t="str">
        <f t="shared" si="0"/>
        <v>Lena</v>
      </c>
      <c r="J4" s="110">
        <f t="shared" si="1"/>
        <v>158.66666666666666</v>
      </c>
      <c r="K4" s="4"/>
      <c r="L4" s="36">
        <v>3</v>
      </c>
      <c r="M4" s="36" t="s">
        <v>114</v>
      </c>
      <c r="N4" s="35">
        <v>158.66666666666666</v>
      </c>
      <c r="O4" s="33" t="s">
        <v>33</v>
      </c>
      <c r="P4" s="34" t="s">
        <v>98</v>
      </c>
      <c r="Q4" s="35">
        <f>Otborochnie!F5</f>
        <v>122</v>
      </c>
    </row>
    <row r="5" spans="1:17" ht="12">
      <c r="A5" s="87" t="str">
        <f>Otborochnie!P4</f>
        <v>Dzepo</v>
      </c>
      <c r="B5" s="77">
        <v>126</v>
      </c>
      <c r="C5" s="77">
        <v>123</v>
      </c>
      <c r="D5" s="77">
        <v>117</v>
      </c>
      <c r="E5" s="78">
        <f>SUM(B5:D5)</f>
        <v>366</v>
      </c>
      <c r="F5" s="88">
        <f>AVERAGE(B5:D5)</f>
        <v>122</v>
      </c>
      <c r="H5" s="108">
        <v>4</v>
      </c>
      <c r="I5" s="109" t="str">
        <f t="shared" si="0"/>
        <v>Vlad150</v>
      </c>
      <c r="J5" s="110">
        <f t="shared" si="1"/>
        <v>149.33333333333334</v>
      </c>
      <c r="K5" s="4"/>
      <c r="L5" s="36">
        <v>4</v>
      </c>
      <c r="M5" s="36" t="s">
        <v>111</v>
      </c>
      <c r="N5" s="35">
        <v>149.33333333333334</v>
      </c>
      <c r="O5" s="33" t="s">
        <v>34</v>
      </c>
      <c r="P5" s="34" t="s">
        <v>120</v>
      </c>
      <c r="Q5" s="35">
        <f>Otborochnie!F6</f>
        <v>97.66666666666667</v>
      </c>
    </row>
    <row r="6" spans="1:17" ht="12.75" thickBot="1">
      <c r="A6" s="89" t="str">
        <f>Otborochnie!P5</f>
        <v>NATA</v>
      </c>
      <c r="B6" s="90">
        <v>82</v>
      </c>
      <c r="C6" s="90">
        <v>111</v>
      </c>
      <c r="D6" s="90">
        <v>100</v>
      </c>
      <c r="E6" s="91">
        <f>SUM(B6:D6)</f>
        <v>293</v>
      </c>
      <c r="F6" s="92">
        <f>AVERAGE(B6:D6)</f>
        <v>97.66666666666667</v>
      </c>
      <c r="H6" s="108">
        <v>5</v>
      </c>
      <c r="I6" s="109" t="str">
        <f t="shared" si="0"/>
        <v>SHALKE</v>
      </c>
      <c r="J6" s="110">
        <f t="shared" si="1"/>
        <v>146.66666666666666</v>
      </c>
      <c r="K6" s="4"/>
      <c r="L6" s="36">
        <v>5</v>
      </c>
      <c r="M6" s="36" t="s">
        <v>103</v>
      </c>
      <c r="N6" s="35">
        <v>146.66666666666666</v>
      </c>
      <c r="O6" s="33" t="s">
        <v>35</v>
      </c>
      <c r="P6" s="34" t="s">
        <v>99</v>
      </c>
      <c r="Q6" s="35">
        <f>Otborochnie!F10</f>
        <v>119.66666666666667</v>
      </c>
    </row>
    <row r="7" spans="8:17" ht="12.75" thickBot="1">
      <c r="H7" s="108">
        <v>6</v>
      </c>
      <c r="I7" s="109" t="str">
        <f t="shared" si="0"/>
        <v>Pechatnik</v>
      </c>
      <c r="J7" s="110">
        <f t="shared" si="1"/>
        <v>145.66666666666666</v>
      </c>
      <c r="K7" s="4"/>
      <c r="L7" s="36">
        <v>6</v>
      </c>
      <c r="M7" s="36" t="s">
        <v>104</v>
      </c>
      <c r="N7" s="35">
        <v>145.66666666666666</v>
      </c>
      <c r="O7" s="33" t="s">
        <v>36</v>
      </c>
      <c r="P7" s="34" t="s">
        <v>100</v>
      </c>
      <c r="Q7" s="35">
        <f>Otborochnie!F11</f>
        <v>115.66666666666667</v>
      </c>
    </row>
    <row r="8" spans="1:17" ht="12">
      <c r="A8" s="82" t="s">
        <v>30</v>
      </c>
      <c r="B8" s="83"/>
      <c r="C8" s="83"/>
      <c r="D8" s="83"/>
      <c r="E8" s="83"/>
      <c r="F8" s="84"/>
      <c r="H8" s="108">
        <v>7</v>
      </c>
      <c r="I8" s="109" t="str">
        <f t="shared" si="0"/>
        <v>Управленец</v>
      </c>
      <c r="J8" s="110">
        <f t="shared" si="1"/>
        <v>140</v>
      </c>
      <c r="K8" s="4"/>
      <c r="L8" s="36">
        <v>7</v>
      </c>
      <c r="M8" s="36" t="s">
        <v>113</v>
      </c>
      <c r="N8" s="35">
        <v>140</v>
      </c>
      <c r="O8" s="33" t="s">
        <v>37</v>
      </c>
      <c r="P8" s="34" t="s">
        <v>106</v>
      </c>
      <c r="Q8" s="35">
        <f>Otborochnie!F12</f>
        <v>165.33333333333334</v>
      </c>
    </row>
    <row r="9" spans="1:17" ht="12">
      <c r="A9" s="93" t="s">
        <v>23</v>
      </c>
      <c r="B9" s="76" t="s">
        <v>18</v>
      </c>
      <c r="C9" s="76" t="s">
        <v>19</v>
      </c>
      <c r="D9" s="76" t="s">
        <v>20</v>
      </c>
      <c r="E9" s="76" t="s">
        <v>22</v>
      </c>
      <c r="F9" s="86" t="s">
        <v>21</v>
      </c>
      <c r="H9" s="108">
        <v>8</v>
      </c>
      <c r="I9" s="109" t="str">
        <f t="shared" si="0"/>
        <v>Любитель блондинок</v>
      </c>
      <c r="J9" s="110">
        <f t="shared" si="1"/>
        <v>139.66666666666666</v>
      </c>
      <c r="K9" s="4"/>
      <c r="L9" s="36">
        <v>8</v>
      </c>
      <c r="M9" s="36" t="s">
        <v>105</v>
      </c>
      <c r="N9" s="35">
        <v>139.66666666666666</v>
      </c>
      <c r="O9" s="33" t="s">
        <v>38</v>
      </c>
      <c r="P9" s="34" t="s">
        <v>101</v>
      </c>
      <c r="Q9" s="35">
        <f>Otborochnie!F13</f>
        <v>132.66666666666666</v>
      </c>
    </row>
    <row r="10" spans="1:17" ht="12">
      <c r="A10" s="87" t="str">
        <f>Otborochnie!P6</f>
        <v>ARK65</v>
      </c>
      <c r="B10" s="78">
        <v>114</v>
      </c>
      <c r="C10" s="78">
        <v>122</v>
      </c>
      <c r="D10" s="78">
        <v>123</v>
      </c>
      <c r="E10" s="78">
        <f>SUM(B10:D10)</f>
        <v>359</v>
      </c>
      <c r="F10" s="88">
        <f>AVERAGE(B10:D10)</f>
        <v>119.66666666666667</v>
      </c>
      <c r="H10" s="108">
        <v>9</v>
      </c>
      <c r="I10" s="109" t="str">
        <f t="shared" si="0"/>
        <v>Goal</v>
      </c>
      <c r="J10" s="110">
        <f t="shared" si="1"/>
        <v>138</v>
      </c>
      <c r="K10" s="4"/>
      <c r="L10" s="36">
        <v>9</v>
      </c>
      <c r="M10" s="36" t="s">
        <v>118</v>
      </c>
      <c r="N10" s="35">
        <v>138</v>
      </c>
      <c r="O10" s="33" t="s">
        <v>40</v>
      </c>
      <c r="P10" s="34" t="s">
        <v>121</v>
      </c>
      <c r="Q10" s="35">
        <f>Otborochnie!F17</f>
        <v>130</v>
      </c>
    </row>
    <row r="11" spans="1:17" ht="12">
      <c r="A11" s="87" t="str">
        <f>Otborochnie!P7</f>
        <v>Zdazz</v>
      </c>
      <c r="B11" s="78">
        <v>112</v>
      </c>
      <c r="C11" s="78">
        <v>106</v>
      </c>
      <c r="D11" s="78">
        <v>129</v>
      </c>
      <c r="E11" s="78">
        <f>SUM(B11:D11)</f>
        <v>347</v>
      </c>
      <c r="F11" s="88">
        <f>AVERAGE(B11:D11)</f>
        <v>115.66666666666667</v>
      </c>
      <c r="H11" s="108">
        <v>10</v>
      </c>
      <c r="I11" s="109" t="str">
        <f t="shared" si="0"/>
        <v>Андрей Южный</v>
      </c>
      <c r="J11" s="110">
        <f t="shared" si="1"/>
        <v>135.66666666666666</v>
      </c>
      <c r="K11" s="4"/>
      <c r="L11" s="36">
        <v>10</v>
      </c>
      <c r="M11" s="36" t="s">
        <v>110</v>
      </c>
      <c r="N11" s="35">
        <v>135.66666666666666</v>
      </c>
      <c r="O11" s="33" t="s">
        <v>39</v>
      </c>
      <c r="P11" s="34" t="s">
        <v>102</v>
      </c>
      <c r="Q11" s="35">
        <f>Otborochnie!F18</f>
        <v>131</v>
      </c>
    </row>
    <row r="12" spans="1:17" ht="12">
      <c r="A12" s="87" t="str">
        <f>Otborochnie!P8</f>
        <v>Molibden</v>
      </c>
      <c r="B12" s="78">
        <v>223</v>
      </c>
      <c r="C12" s="78">
        <v>131</v>
      </c>
      <c r="D12" s="78">
        <v>142</v>
      </c>
      <c r="E12" s="78">
        <f>SUM(B12:D12)</f>
        <v>496</v>
      </c>
      <c r="F12" s="94">
        <f>AVERAGE(B12:D12)</f>
        <v>165.33333333333334</v>
      </c>
      <c r="H12" s="108">
        <v>11</v>
      </c>
      <c r="I12" s="109" t="str">
        <f t="shared" si="0"/>
        <v>Toha</v>
      </c>
      <c r="J12" s="110">
        <f t="shared" si="1"/>
        <v>133</v>
      </c>
      <c r="K12" s="4"/>
      <c r="L12" s="36">
        <v>11</v>
      </c>
      <c r="M12" s="36" t="s">
        <v>112</v>
      </c>
      <c r="N12" s="35">
        <v>133</v>
      </c>
      <c r="O12" s="33" t="s">
        <v>41</v>
      </c>
      <c r="P12" s="34" t="s">
        <v>103</v>
      </c>
      <c r="Q12" s="35">
        <f>Otborochnie!F19</f>
        <v>146.66666666666666</v>
      </c>
    </row>
    <row r="13" spans="1:17" ht="12.75" thickBot="1">
      <c r="A13" s="89" t="str">
        <f>Otborochnie!P9</f>
        <v>Snout</v>
      </c>
      <c r="B13" s="91">
        <v>149</v>
      </c>
      <c r="C13" s="91">
        <v>128</v>
      </c>
      <c r="D13" s="91">
        <v>121</v>
      </c>
      <c r="E13" s="91">
        <f>SUM(B13:D13)</f>
        <v>398</v>
      </c>
      <c r="F13" s="95">
        <f>AVERAGE(B13:D13)</f>
        <v>132.66666666666666</v>
      </c>
      <c r="H13" s="108">
        <v>12</v>
      </c>
      <c r="I13" s="109" t="str">
        <f t="shared" si="0"/>
        <v>Snout</v>
      </c>
      <c r="J13" s="110">
        <f t="shared" si="1"/>
        <v>132.66666666666666</v>
      </c>
      <c r="K13" s="4"/>
      <c r="L13" s="36">
        <v>12</v>
      </c>
      <c r="M13" s="36" t="s">
        <v>101</v>
      </c>
      <c r="N13" s="35">
        <v>132.66666666666666</v>
      </c>
      <c r="O13" s="33" t="s">
        <v>42</v>
      </c>
      <c r="P13" s="34" t="s">
        <v>118</v>
      </c>
      <c r="Q13" s="35">
        <f>Otborochnie!F20</f>
        <v>138</v>
      </c>
    </row>
    <row r="14" spans="8:17" ht="12">
      <c r="H14" s="108">
        <v>13</v>
      </c>
      <c r="I14" s="109" t="str">
        <f t="shared" si="0"/>
        <v>Nanyek</v>
      </c>
      <c r="J14" s="110">
        <f t="shared" si="1"/>
        <v>131</v>
      </c>
      <c r="K14" s="4"/>
      <c r="L14" s="36">
        <v>13</v>
      </c>
      <c r="M14" s="36" t="s">
        <v>102</v>
      </c>
      <c r="N14" s="35">
        <v>131</v>
      </c>
      <c r="O14" s="33" t="s">
        <v>43</v>
      </c>
      <c r="P14" s="34" t="s">
        <v>105</v>
      </c>
      <c r="Q14" s="35">
        <f>Otborochnie!F24</f>
        <v>139.66666666666666</v>
      </c>
    </row>
    <row r="15" spans="1:17" ht="12.75" thickBot="1">
      <c r="A15" s="96" t="s">
        <v>29</v>
      </c>
      <c r="B15" s="96"/>
      <c r="C15" s="96"/>
      <c r="D15" s="96"/>
      <c r="E15" s="96"/>
      <c r="F15" s="96"/>
      <c r="H15" s="108">
        <v>14</v>
      </c>
      <c r="I15" s="109" t="str">
        <f t="shared" si="0"/>
        <v>koztya42</v>
      </c>
      <c r="J15" s="110">
        <f t="shared" si="1"/>
        <v>130.33333333333334</v>
      </c>
      <c r="K15" s="4"/>
      <c r="L15" s="36">
        <v>14</v>
      </c>
      <c r="M15" s="36" t="s">
        <v>108</v>
      </c>
      <c r="N15" s="35">
        <v>130.33333333333334</v>
      </c>
      <c r="O15" s="33" t="s">
        <v>44</v>
      </c>
      <c r="P15" s="34" t="s">
        <v>116</v>
      </c>
      <c r="Q15" s="35">
        <f>Otborochnie!F25</f>
        <v>97.33333333333333</v>
      </c>
    </row>
    <row r="16" spans="1:17" ht="12">
      <c r="A16" s="100" t="s">
        <v>23</v>
      </c>
      <c r="B16" s="37" t="s">
        <v>18</v>
      </c>
      <c r="C16" s="37" t="s">
        <v>19</v>
      </c>
      <c r="D16" s="37" t="s">
        <v>20</v>
      </c>
      <c r="E16" s="101" t="s">
        <v>22</v>
      </c>
      <c r="F16" s="102" t="s">
        <v>21</v>
      </c>
      <c r="H16" s="108">
        <v>15</v>
      </c>
      <c r="I16" s="109" t="str">
        <f t="shared" si="0"/>
        <v>Юра</v>
      </c>
      <c r="J16" s="110">
        <f t="shared" si="1"/>
        <v>130</v>
      </c>
      <c r="K16" s="4"/>
      <c r="L16" s="36">
        <v>15</v>
      </c>
      <c r="M16" s="36" t="s">
        <v>121</v>
      </c>
      <c r="N16" s="35">
        <v>130</v>
      </c>
      <c r="O16" s="33" t="s">
        <v>45</v>
      </c>
      <c r="P16" s="34" t="s">
        <v>110</v>
      </c>
      <c r="Q16" s="35">
        <f>Otborochnie!F26</f>
        <v>135.66666666666666</v>
      </c>
    </row>
    <row r="17" spans="1:17" ht="12.75" thickBot="1">
      <c r="A17" s="87" t="str">
        <f>Otborochnie!P10</f>
        <v>Юра</v>
      </c>
      <c r="B17" s="77">
        <v>175</v>
      </c>
      <c r="C17" s="77">
        <v>95</v>
      </c>
      <c r="D17" s="77">
        <v>120</v>
      </c>
      <c r="E17" s="78">
        <f>SUM(B17:D17)</f>
        <v>390</v>
      </c>
      <c r="F17" s="94">
        <f>AVERAGE(B17:D17)</f>
        <v>130</v>
      </c>
      <c r="H17" s="111">
        <v>16</v>
      </c>
      <c r="I17" s="112" t="str">
        <f t="shared" si="0"/>
        <v>Dzepo</v>
      </c>
      <c r="J17" s="113">
        <f t="shared" si="1"/>
        <v>122</v>
      </c>
      <c r="K17" s="4"/>
      <c r="L17" s="36">
        <v>16</v>
      </c>
      <c r="M17" s="36" t="s">
        <v>98</v>
      </c>
      <c r="N17" s="35">
        <v>122</v>
      </c>
      <c r="O17" s="33" t="s">
        <v>46</v>
      </c>
      <c r="P17" s="34" t="s">
        <v>112</v>
      </c>
      <c r="Q17" s="35">
        <f>Otborochnie!F27</f>
        <v>133</v>
      </c>
    </row>
    <row r="18" spans="1:17" ht="12">
      <c r="A18" s="87" t="str">
        <f>Otborochnie!P11</f>
        <v>Nanyek</v>
      </c>
      <c r="B18" s="77">
        <v>157</v>
      </c>
      <c r="C18" s="77">
        <v>120</v>
      </c>
      <c r="D18" s="77">
        <v>116</v>
      </c>
      <c r="E18" s="78">
        <f>SUM(B18:D18)</f>
        <v>393</v>
      </c>
      <c r="F18" s="94">
        <f>AVERAGE(B18:D18)</f>
        <v>131</v>
      </c>
      <c r="H18" s="114">
        <v>17</v>
      </c>
      <c r="I18" s="120" t="str">
        <f aca="true" t="shared" si="2" ref="I18:I27">M18</f>
        <v>Asher32</v>
      </c>
      <c r="J18" s="115">
        <f aca="true" t="shared" si="3" ref="J18:J27">N18</f>
        <v>120.66666666666667</v>
      </c>
      <c r="L18" s="36">
        <v>17</v>
      </c>
      <c r="M18" s="36" t="s">
        <v>109</v>
      </c>
      <c r="N18" s="35">
        <v>120.66666666666667</v>
      </c>
      <c r="O18" s="33" t="s">
        <v>47</v>
      </c>
      <c r="P18" s="33" t="s">
        <v>107</v>
      </c>
      <c r="Q18" s="35">
        <f>Otborochnie!F31</f>
        <v>119.33333333333333</v>
      </c>
    </row>
    <row r="19" spans="1:17" ht="12">
      <c r="A19" s="87" t="str">
        <f>Otborochnie!P12</f>
        <v>SHALKE</v>
      </c>
      <c r="B19" s="77">
        <v>148</v>
      </c>
      <c r="C19" s="77">
        <v>153</v>
      </c>
      <c r="D19" s="77">
        <v>139</v>
      </c>
      <c r="E19" s="78">
        <f>SUM(B19:D19)</f>
        <v>440</v>
      </c>
      <c r="F19" s="94">
        <f>AVERAGE(B19:D19)</f>
        <v>146.66666666666666</v>
      </c>
      <c r="H19" s="116">
        <v>18</v>
      </c>
      <c r="I19" s="121" t="str">
        <f t="shared" si="2"/>
        <v>ARK65</v>
      </c>
      <c r="J19" s="117">
        <f t="shared" si="3"/>
        <v>119.66666666666667</v>
      </c>
      <c r="L19" s="36">
        <v>18</v>
      </c>
      <c r="M19" s="36" t="s">
        <v>99</v>
      </c>
      <c r="N19" s="35">
        <v>119.66666666666667</v>
      </c>
      <c r="O19" s="33" t="s">
        <v>48</v>
      </c>
      <c r="P19" s="33" t="s">
        <v>108</v>
      </c>
      <c r="Q19" s="35">
        <f>Otborochnie!F32</f>
        <v>130.33333333333334</v>
      </c>
    </row>
    <row r="20" spans="1:17" ht="12.75" thickBot="1">
      <c r="A20" s="89" t="str">
        <f>Otborochnie!P13</f>
        <v>Goal</v>
      </c>
      <c r="B20" s="90">
        <v>159</v>
      </c>
      <c r="C20" s="90">
        <v>122</v>
      </c>
      <c r="D20" s="90">
        <v>133</v>
      </c>
      <c r="E20" s="91">
        <f>SUM(B20:D20)</f>
        <v>414</v>
      </c>
      <c r="F20" s="95">
        <f>AVERAGE(B20:D20)</f>
        <v>138</v>
      </c>
      <c r="H20" s="116">
        <v>19</v>
      </c>
      <c r="I20" s="121" t="str">
        <f t="shared" si="2"/>
        <v>IGGY</v>
      </c>
      <c r="J20" s="117">
        <f t="shared" si="3"/>
        <v>119.33333333333333</v>
      </c>
      <c r="L20" s="36">
        <v>19</v>
      </c>
      <c r="M20" s="36" t="s">
        <v>107</v>
      </c>
      <c r="N20" s="35">
        <v>119.33333333333333</v>
      </c>
      <c r="O20" s="33" t="s">
        <v>49</v>
      </c>
      <c r="P20" s="33" t="s">
        <v>109</v>
      </c>
      <c r="Q20" s="35">
        <f>Otborochnie!F33</f>
        <v>120.66666666666667</v>
      </c>
    </row>
    <row r="21" spans="8:17" ht="12.75" thickBot="1">
      <c r="H21" s="116">
        <v>20</v>
      </c>
      <c r="I21" s="121" t="str">
        <f t="shared" si="2"/>
        <v>Zdazz</v>
      </c>
      <c r="J21" s="117">
        <f t="shared" si="3"/>
        <v>115.66666666666667</v>
      </c>
      <c r="L21" s="36">
        <v>20</v>
      </c>
      <c r="M21" s="36" t="s">
        <v>100</v>
      </c>
      <c r="N21" s="35">
        <v>115.66666666666667</v>
      </c>
      <c r="O21" s="33" t="s">
        <v>50</v>
      </c>
      <c r="P21" s="33" t="s">
        <v>111</v>
      </c>
      <c r="Q21" s="35">
        <f>Otborochnie!F34</f>
        <v>149.33333333333334</v>
      </c>
    </row>
    <row r="22" spans="1:17" ht="12">
      <c r="A22" s="82" t="s">
        <v>28</v>
      </c>
      <c r="B22" s="83"/>
      <c r="C22" s="83"/>
      <c r="D22" s="83"/>
      <c r="E22" s="83"/>
      <c r="F22" s="84"/>
      <c r="H22" s="116">
        <v>21</v>
      </c>
      <c r="I22" s="121" t="str">
        <f t="shared" si="2"/>
        <v>Леля</v>
      </c>
      <c r="J22" s="117">
        <f t="shared" si="3"/>
        <v>115</v>
      </c>
      <c r="L22" s="36">
        <v>21</v>
      </c>
      <c r="M22" s="36" t="s">
        <v>117</v>
      </c>
      <c r="N22" s="35">
        <v>115</v>
      </c>
      <c r="O22" s="33" t="s">
        <v>51</v>
      </c>
      <c r="P22" s="33" t="s">
        <v>113</v>
      </c>
      <c r="Q22" s="35">
        <f>Otborochnie!F38</f>
        <v>140</v>
      </c>
    </row>
    <row r="23" spans="1:17" ht="12">
      <c r="A23" s="93" t="s">
        <v>23</v>
      </c>
      <c r="B23" s="76" t="s">
        <v>18</v>
      </c>
      <c r="C23" s="76" t="s">
        <v>19</v>
      </c>
      <c r="D23" s="76" t="s">
        <v>20</v>
      </c>
      <c r="E23" s="76" t="s">
        <v>22</v>
      </c>
      <c r="F23" s="86" t="s">
        <v>21</v>
      </c>
      <c r="H23" s="116">
        <v>22</v>
      </c>
      <c r="I23" s="121" t="str">
        <f t="shared" si="2"/>
        <v>AlexGreen</v>
      </c>
      <c r="J23" s="117">
        <f t="shared" si="3"/>
        <v>106.33333333333333</v>
      </c>
      <c r="L23" s="36">
        <v>22</v>
      </c>
      <c r="M23" s="36" t="s">
        <v>97</v>
      </c>
      <c r="N23" s="35">
        <v>106.33333333333333</v>
      </c>
      <c r="O23" s="33" t="s">
        <v>52</v>
      </c>
      <c r="P23" s="33" t="s">
        <v>114</v>
      </c>
      <c r="Q23" s="35">
        <f>Otborochnie!F39</f>
        <v>158.66666666666666</v>
      </c>
    </row>
    <row r="24" spans="1:17" ht="12">
      <c r="A24" s="103" t="str">
        <f>Otborochnie!P14</f>
        <v>Любитель блондинок</v>
      </c>
      <c r="B24" s="78">
        <v>127</v>
      </c>
      <c r="C24" s="78">
        <v>163</v>
      </c>
      <c r="D24" s="78">
        <v>129</v>
      </c>
      <c r="E24" s="78">
        <f>SUM(B24:D24)</f>
        <v>419</v>
      </c>
      <c r="F24" s="94">
        <f>AVERAGE(B24:D24)</f>
        <v>139.66666666666666</v>
      </c>
      <c r="H24" s="116">
        <v>23</v>
      </c>
      <c r="I24" s="121" t="str">
        <f t="shared" si="2"/>
        <v>TRIV</v>
      </c>
      <c r="J24" s="117">
        <f t="shared" si="3"/>
        <v>103.33333333333333</v>
      </c>
      <c r="L24" s="36">
        <v>23</v>
      </c>
      <c r="M24" s="36" t="s">
        <v>96</v>
      </c>
      <c r="N24" s="35">
        <v>103.33333333333333</v>
      </c>
      <c r="O24" s="33" t="s">
        <v>53</v>
      </c>
      <c r="P24" s="33" t="s">
        <v>115</v>
      </c>
      <c r="Q24" s="35">
        <f>Otborochnie!F40</f>
        <v>159.66666666666666</v>
      </c>
    </row>
    <row r="25" spans="1:17" ht="12">
      <c r="A25" s="103" t="str">
        <f>Otborochnie!P15</f>
        <v>TORRE</v>
      </c>
      <c r="B25" s="78">
        <v>109</v>
      </c>
      <c r="C25" s="78">
        <v>103</v>
      </c>
      <c r="D25" s="78">
        <v>80</v>
      </c>
      <c r="E25" s="78">
        <f>SUM(B25:D25)</f>
        <v>292</v>
      </c>
      <c r="F25" s="88">
        <f>AVERAGE(B25:D25)</f>
        <v>97.33333333333333</v>
      </c>
      <c r="H25" s="116">
        <v>24</v>
      </c>
      <c r="I25" s="121" t="str">
        <f t="shared" si="2"/>
        <v>NATA</v>
      </c>
      <c r="J25" s="117">
        <f t="shared" si="3"/>
        <v>97.66666666666667</v>
      </c>
      <c r="L25" s="36">
        <v>24</v>
      </c>
      <c r="M25" s="36" t="s">
        <v>120</v>
      </c>
      <c r="N25" s="35">
        <v>97.66666666666667</v>
      </c>
      <c r="O25" s="33" t="s">
        <v>54</v>
      </c>
      <c r="P25" s="33" t="s">
        <v>117</v>
      </c>
      <c r="Q25" s="35">
        <f>Otborochnie!F41</f>
        <v>115</v>
      </c>
    </row>
    <row r="26" spans="1:17" ht="12">
      <c r="A26" s="103" t="str">
        <f>Otborochnie!P16</f>
        <v>Андрей Южный</v>
      </c>
      <c r="B26" s="78">
        <v>103</v>
      </c>
      <c r="C26" s="78">
        <v>151</v>
      </c>
      <c r="D26" s="78">
        <v>153</v>
      </c>
      <c r="E26" s="78">
        <f>SUM(B26:D26)</f>
        <v>407</v>
      </c>
      <c r="F26" s="94">
        <f>AVERAGE(B26:D26)</f>
        <v>135.66666666666666</v>
      </c>
      <c r="H26" s="116">
        <v>25</v>
      </c>
      <c r="I26" s="121" t="str">
        <f t="shared" si="2"/>
        <v>TORRE</v>
      </c>
      <c r="J26" s="117">
        <f t="shared" si="3"/>
        <v>97.33333333333333</v>
      </c>
      <c r="L26" s="36">
        <v>25</v>
      </c>
      <c r="M26" s="36" t="s">
        <v>116</v>
      </c>
      <c r="N26" s="35">
        <v>97.33333333333333</v>
      </c>
      <c r="O26" s="33" t="s">
        <v>55</v>
      </c>
      <c r="P26" s="33" t="s">
        <v>104</v>
      </c>
      <c r="Q26" s="35">
        <f>Otborochnie!F45</f>
        <v>145.66666666666666</v>
      </c>
    </row>
    <row r="27" spans="1:17" ht="12.75" thickBot="1">
      <c r="A27" s="104" t="str">
        <f>Otborochnie!P17</f>
        <v>Toha</v>
      </c>
      <c r="B27" s="91">
        <v>125</v>
      </c>
      <c r="C27" s="91">
        <v>150</v>
      </c>
      <c r="D27" s="91">
        <v>124</v>
      </c>
      <c r="E27" s="91">
        <f>SUM(B27:D27)</f>
        <v>399</v>
      </c>
      <c r="F27" s="95">
        <f>AVERAGE(B27:D27)</f>
        <v>133</v>
      </c>
      <c r="H27" s="118">
        <v>26</v>
      </c>
      <c r="I27" s="122" t="str">
        <f t="shared" si="2"/>
        <v>Olga</v>
      </c>
      <c r="J27" s="119">
        <f t="shared" si="3"/>
        <v>80.66666666666667</v>
      </c>
      <c r="L27" s="36">
        <v>26</v>
      </c>
      <c r="M27" s="36" t="s">
        <v>119</v>
      </c>
      <c r="N27" s="35">
        <v>80.66666666666667</v>
      </c>
      <c r="O27" s="33" t="s">
        <v>56</v>
      </c>
      <c r="P27" s="33" t="s">
        <v>119</v>
      </c>
      <c r="Q27" s="35">
        <f>Otborochnie!F46</f>
        <v>80.66666666666667</v>
      </c>
    </row>
    <row r="28" ht="12.75" thickBot="1"/>
    <row r="29" spans="1:6" ht="12">
      <c r="A29" s="82" t="s">
        <v>27</v>
      </c>
      <c r="B29" s="83"/>
      <c r="C29" s="83"/>
      <c r="D29" s="83"/>
      <c r="E29" s="83"/>
      <c r="F29" s="84"/>
    </row>
    <row r="30" spans="1:6" ht="12">
      <c r="A30" s="93" t="s">
        <v>23</v>
      </c>
      <c r="B30" s="76" t="s">
        <v>18</v>
      </c>
      <c r="C30" s="76" t="s">
        <v>19</v>
      </c>
      <c r="D30" s="76" t="s">
        <v>20</v>
      </c>
      <c r="E30" s="76" t="s">
        <v>22</v>
      </c>
      <c r="F30" s="86" t="s">
        <v>21</v>
      </c>
    </row>
    <row r="31" spans="1:6" ht="12">
      <c r="A31" s="103" t="str">
        <f>Otborochnie!P18</f>
        <v>IGGY</v>
      </c>
      <c r="B31" s="78">
        <v>137</v>
      </c>
      <c r="C31" s="78">
        <v>104</v>
      </c>
      <c r="D31" s="78">
        <v>117</v>
      </c>
      <c r="E31" s="78">
        <f>SUM(B31:D31)</f>
        <v>358</v>
      </c>
      <c r="F31" s="88">
        <f>AVERAGE(B31:D31)</f>
        <v>119.33333333333333</v>
      </c>
    </row>
    <row r="32" spans="1:6" ht="12">
      <c r="A32" s="103" t="str">
        <f>Otborochnie!P19</f>
        <v>koztya42</v>
      </c>
      <c r="B32" s="78">
        <v>111</v>
      </c>
      <c r="C32" s="78">
        <v>122</v>
      </c>
      <c r="D32" s="78">
        <v>158</v>
      </c>
      <c r="E32" s="78">
        <f>SUM(B32:D32)</f>
        <v>391</v>
      </c>
      <c r="F32" s="94">
        <f>AVERAGE(B32:D32)</f>
        <v>130.33333333333334</v>
      </c>
    </row>
    <row r="33" spans="1:6" ht="12">
      <c r="A33" s="103" t="str">
        <f>Otborochnie!P20</f>
        <v>Asher32</v>
      </c>
      <c r="B33" s="78">
        <v>144</v>
      </c>
      <c r="C33" s="78">
        <v>121</v>
      </c>
      <c r="D33" s="78">
        <v>97</v>
      </c>
      <c r="E33" s="78">
        <f>SUM(B33:D33)</f>
        <v>362</v>
      </c>
      <c r="F33" s="88">
        <f>AVERAGE(B33:D33)</f>
        <v>120.66666666666667</v>
      </c>
    </row>
    <row r="34" spans="1:6" ht="12.75" thickBot="1">
      <c r="A34" s="104" t="str">
        <f>Otborochnie!P21</f>
        <v>Vlad150</v>
      </c>
      <c r="B34" s="91">
        <v>176</v>
      </c>
      <c r="C34" s="91">
        <v>117</v>
      </c>
      <c r="D34" s="91">
        <v>155</v>
      </c>
      <c r="E34" s="91">
        <f>SUM(B34:D34)</f>
        <v>448</v>
      </c>
      <c r="F34" s="95">
        <f>AVERAGE(B34:D34)</f>
        <v>149.33333333333334</v>
      </c>
    </row>
    <row r="35" ht="12.75" thickBot="1"/>
    <row r="36" spans="1:6" ht="12">
      <c r="A36" s="82" t="s">
        <v>26</v>
      </c>
      <c r="B36" s="83"/>
      <c r="C36" s="83"/>
      <c r="D36" s="83"/>
      <c r="E36" s="83"/>
      <c r="F36" s="84"/>
    </row>
    <row r="37" spans="1:6" ht="12">
      <c r="A37" s="93" t="s">
        <v>23</v>
      </c>
      <c r="B37" s="76" t="s">
        <v>18</v>
      </c>
      <c r="C37" s="76" t="s">
        <v>19</v>
      </c>
      <c r="D37" s="76" t="s">
        <v>20</v>
      </c>
      <c r="E37" s="76" t="s">
        <v>22</v>
      </c>
      <c r="F37" s="86" t="s">
        <v>21</v>
      </c>
    </row>
    <row r="38" spans="1:6" ht="12">
      <c r="A38" s="103" t="str">
        <f>Otborochnie!P22</f>
        <v>Управленец</v>
      </c>
      <c r="B38" s="78">
        <v>156</v>
      </c>
      <c r="C38" s="78">
        <v>104</v>
      </c>
      <c r="D38" s="78">
        <v>160</v>
      </c>
      <c r="E38" s="78">
        <f>SUM(B38:D38)</f>
        <v>420</v>
      </c>
      <c r="F38" s="94">
        <f>AVERAGE(B38:D38)</f>
        <v>140</v>
      </c>
    </row>
    <row r="39" spans="1:6" ht="12">
      <c r="A39" s="103" t="str">
        <f>Otborochnie!P23</f>
        <v>Lena</v>
      </c>
      <c r="B39" s="78">
        <v>159</v>
      </c>
      <c r="C39" s="78">
        <v>171</v>
      </c>
      <c r="D39" s="78">
        <v>146</v>
      </c>
      <c r="E39" s="78">
        <f>SUM(B39:D39)</f>
        <v>476</v>
      </c>
      <c r="F39" s="94">
        <f>AVERAGE(B39:D39)</f>
        <v>158.66666666666666</v>
      </c>
    </row>
    <row r="40" spans="1:6" ht="12">
      <c r="A40" s="103" t="str">
        <f>Otborochnie!P24</f>
        <v>ScorpioN</v>
      </c>
      <c r="B40" s="78">
        <v>107</v>
      </c>
      <c r="C40" s="78">
        <v>184</v>
      </c>
      <c r="D40" s="78">
        <v>188</v>
      </c>
      <c r="E40" s="78">
        <f>SUM(B40:D40)</f>
        <v>479</v>
      </c>
      <c r="F40" s="94">
        <f>AVERAGE(B40:D40)</f>
        <v>159.66666666666666</v>
      </c>
    </row>
    <row r="41" spans="1:6" ht="12.75" thickBot="1">
      <c r="A41" s="104" t="str">
        <f>Otborochnie!P25</f>
        <v>Леля</v>
      </c>
      <c r="B41" s="91">
        <v>104</v>
      </c>
      <c r="C41" s="91">
        <v>135</v>
      </c>
      <c r="D41" s="91">
        <v>106</v>
      </c>
      <c r="E41" s="91">
        <f>SUM(B41:D41)</f>
        <v>345</v>
      </c>
      <c r="F41" s="92">
        <f>AVERAGE(B41:D41)</f>
        <v>115</v>
      </c>
    </row>
    <row r="42" ht="12.75" thickBot="1"/>
    <row r="43" spans="1:6" ht="12">
      <c r="A43" s="82" t="s">
        <v>25</v>
      </c>
      <c r="B43" s="83"/>
      <c r="C43" s="83"/>
      <c r="D43" s="83"/>
      <c r="E43" s="83"/>
      <c r="F43" s="84"/>
    </row>
    <row r="44" spans="1:6" ht="12">
      <c r="A44" s="93" t="s">
        <v>23</v>
      </c>
      <c r="B44" s="76" t="s">
        <v>18</v>
      </c>
      <c r="C44" s="76" t="s">
        <v>19</v>
      </c>
      <c r="D44" s="76" t="s">
        <v>20</v>
      </c>
      <c r="E44" s="76" t="s">
        <v>22</v>
      </c>
      <c r="F44" s="86" t="s">
        <v>21</v>
      </c>
    </row>
    <row r="45" spans="1:6" ht="12">
      <c r="A45" s="103" t="str">
        <f>Otborochnie!P26</f>
        <v>Pechatnik</v>
      </c>
      <c r="B45" s="78">
        <v>138</v>
      </c>
      <c r="C45" s="78">
        <v>142</v>
      </c>
      <c r="D45" s="78">
        <v>157</v>
      </c>
      <c r="E45" s="78">
        <f>SUM(B45:D45)</f>
        <v>437</v>
      </c>
      <c r="F45" s="94">
        <f>AVERAGE(B45:D45)</f>
        <v>145.66666666666666</v>
      </c>
    </row>
    <row r="46" spans="1:6" ht="12">
      <c r="A46" s="103" t="str">
        <f>Otborochnie!P27</f>
        <v>Olga</v>
      </c>
      <c r="B46" s="78">
        <v>61</v>
      </c>
      <c r="C46" s="78">
        <v>79</v>
      </c>
      <c r="D46" s="78">
        <v>102</v>
      </c>
      <c r="E46" s="78">
        <f>SUM(B46:D46)</f>
        <v>242</v>
      </c>
      <c r="F46" s="88">
        <f>AVERAGE(B46:D46)</f>
        <v>80.66666666666667</v>
      </c>
    </row>
    <row r="47" spans="1:6" ht="12">
      <c r="A47" s="103"/>
      <c r="B47" s="1"/>
      <c r="C47" s="1"/>
      <c r="D47" s="1"/>
      <c r="E47" s="2"/>
      <c r="F47" s="97"/>
    </row>
    <row r="48" spans="1:6" ht="12.75" thickBot="1">
      <c r="A48" s="104"/>
      <c r="B48" s="6"/>
      <c r="C48" s="6"/>
      <c r="D48" s="6"/>
      <c r="E48" s="98"/>
      <c r="F48" s="99"/>
    </row>
  </sheetData>
  <mergeCells count="8">
    <mergeCell ref="A43:F43"/>
    <mergeCell ref="A15:F15"/>
    <mergeCell ref="A22:F22"/>
    <mergeCell ref="A29:F29"/>
    <mergeCell ref="A36:F36"/>
    <mergeCell ref="H1:J1"/>
    <mergeCell ref="A1:F1"/>
    <mergeCell ref="A8:F8"/>
  </mergeCells>
  <printOptions/>
  <pageMargins left="0.75" right="0.75" top="1" bottom="1" header="0.5" footer="0.5"/>
  <pageSetup horizontalDpi="200" verticalDpi="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="150" zoomScaleNormal="150" workbookViewId="0" topLeftCell="A1">
      <selection activeCell="I22" sqref="I22"/>
    </sheetView>
  </sheetViews>
  <sheetFormatPr defaultColWidth="11.421875" defaultRowHeight="12.75"/>
  <cols>
    <col min="1" max="1" width="16.140625" style="0" customWidth="1"/>
    <col min="2" max="3" width="8.8515625" style="0" customWidth="1"/>
    <col min="4" max="4" width="12.8515625" style="0" customWidth="1"/>
    <col min="5" max="5" width="8.8515625" style="0" customWidth="1"/>
    <col min="6" max="6" width="5.28125" style="0" customWidth="1"/>
    <col min="7" max="7" width="20.421875" style="0" customWidth="1"/>
    <col min="8" max="16384" width="8.8515625" style="0" customWidth="1"/>
  </cols>
  <sheetData>
    <row r="1" spans="1:8" ht="12.75" thickBot="1">
      <c r="A1" s="127" t="s">
        <v>17</v>
      </c>
      <c r="B1" s="128"/>
      <c r="C1" s="128"/>
      <c r="D1" s="129"/>
      <c r="F1" s="47" t="s">
        <v>94</v>
      </c>
      <c r="G1" s="48"/>
      <c r="H1" s="49"/>
    </row>
    <row r="2" spans="1:8" ht="12">
      <c r="A2" s="130" t="s">
        <v>23</v>
      </c>
      <c r="B2" s="76" t="s">
        <v>18</v>
      </c>
      <c r="C2" s="76" t="s">
        <v>19</v>
      </c>
      <c r="D2" s="86" t="s">
        <v>21</v>
      </c>
      <c r="F2" s="133">
        <v>1</v>
      </c>
      <c r="G2" s="131" t="s">
        <v>106</v>
      </c>
      <c r="H2" s="136">
        <v>182.5</v>
      </c>
    </row>
    <row r="3" spans="1:8" ht="12">
      <c r="A3" s="87" t="str">
        <f>Otborochnie!I2</f>
        <v>Molibden</v>
      </c>
      <c r="B3" s="78">
        <v>176</v>
      </c>
      <c r="C3" s="78">
        <v>189</v>
      </c>
      <c r="D3" s="94">
        <f>AVERAGE(B3:C3)</f>
        <v>182.5</v>
      </c>
      <c r="F3" s="134">
        <v>2</v>
      </c>
      <c r="G3" s="109" t="s">
        <v>102</v>
      </c>
      <c r="H3" s="137">
        <v>162.5</v>
      </c>
    </row>
    <row r="4" spans="1:8" ht="12.75" thickBot="1">
      <c r="A4" s="89" t="s">
        <v>109</v>
      </c>
      <c r="B4" s="91">
        <v>104</v>
      </c>
      <c r="C4" s="91">
        <v>143</v>
      </c>
      <c r="D4" s="92">
        <f>AVERAGE(B4:C4)</f>
        <v>123.5</v>
      </c>
      <c r="F4" s="134">
        <v>3</v>
      </c>
      <c r="G4" s="109" t="s">
        <v>114</v>
      </c>
      <c r="H4" s="137">
        <v>158.5</v>
      </c>
    </row>
    <row r="5" spans="6:8" ht="12.75" thickBot="1">
      <c r="F5" s="134">
        <v>4</v>
      </c>
      <c r="G5" s="109" t="s">
        <v>103</v>
      </c>
      <c r="H5" s="137">
        <v>155</v>
      </c>
    </row>
    <row r="6" spans="1:8" ht="12">
      <c r="A6" s="127" t="s">
        <v>30</v>
      </c>
      <c r="B6" s="128"/>
      <c r="C6" s="128"/>
      <c r="D6" s="129"/>
      <c r="F6" s="134">
        <v>5</v>
      </c>
      <c r="G6" s="109" t="s">
        <v>118</v>
      </c>
      <c r="H6" s="137">
        <v>140</v>
      </c>
    </row>
    <row r="7" spans="1:8" ht="12">
      <c r="A7" s="93" t="s">
        <v>23</v>
      </c>
      <c r="B7" s="76" t="s">
        <v>18</v>
      </c>
      <c r="C7" s="76" t="s">
        <v>19</v>
      </c>
      <c r="D7" s="86" t="s">
        <v>21</v>
      </c>
      <c r="F7" s="134">
        <v>6</v>
      </c>
      <c r="G7" s="109" t="s">
        <v>115</v>
      </c>
      <c r="H7" s="137">
        <v>139</v>
      </c>
    </row>
    <row r="8" spans="1:8" ht="12">
      <c r="A8" s="87" t="str">
        <f>Otborochnie!I3</f>
        <v>ScorpioN</v>
      </c>
      <c r="B8" s="78">
        <v>143</v>
      </c>
      <c r="C8" s="78">
        <v>135</v>
      </c>
      <c r="D8" s="94">
        <f>AVERAGE(B8:C8)</f>
        <v>139</v>
      </c>
      <c r="F8" s="134">
        <v>7</v>
      </c>
      <c r="G8" s="109" t="s">
        <v>104</v>
      </c>
      <c r="H8" s="137">
        <v>129.5</v>
      </c>
    </row>
    <row r="9" spans="1:8" ht="12.75" thickBot="1">
      <c r="A9" s="89" t="s">
        <v>98</v>
      </c>
      <c r="B9" s="91">
        <v>82</v>
      </c>
      <c r="C9" s="91">
        <v>129</v>
      </c>
      <c r="D9" s="92">
        <f>AVERAGE(B9:C9)</f>
        <v>105.5</v>
      </c>
      <c r="F9" s="135">
        <v>8</v>
      </c>
      <c r="G9" s="132" t="s">
        <v>110</v>
      </c>
      <c r="H9" s="138">
        <v>113.5</v>
      </c>
    </row>
    <row r="11" spans="1:4" ht="12">
      <c r="A11" s="124" t="s">
        <v>29</v>
      </c>
      <c r="B11" s="125"/>
      <c r="C11" s="125"/>
      <c r="D11" s="126"/>
    </row>
    <row r="12" spans="1:4" ht="12">
      <c r="A12" s="81" t="s">
        <v>23</v>
      </c>
      <c r="B12" s="76" t="s">
        <v>18</v>
      </c>
      <c r="C12" s="76" t="s">
        <v>19</v>
      </c>
      <c r="D12" s="76" t="s">
        <v>21</v>
      </c>
    </row>
    <row r="13" spans="1:7" ht="12">
      <c r="A13" s="7" t="str">
        <f>Otborochnie!I4</f>
        <v>Lena</v>
      </c>
      <c r="B13" s="78">
        <v>129</v>
      </c>
      <c r="C13" s="78">
        <v>188</v>
      </c>
      <c r="D13" s="79">
        <f>AVERAGE(B13:C13)</f>
        <v>158.5</v>
      </c>
      <c r="G13" s="123"/>
    </row>
    <row r="14" spans="1:4" ht="12">
      <c r="A14" s="7" t="str">
        <f>Otborochnie!I15</f>
        <v>koztya42</v>
      </c>
      <c r="B14" s="78">
        <v>87</v>
      </c>
      <c r="C14" s="78">
        <v>147</v>
      </c>
      <c r="D14" s="80">
        <f>AVERAGE(B14:C14)</f>
        <v>117</v>
      </c>
    </row>
    <row r="15" ht="12.75" thickBot="1"/>
    <row r="16" spans="1:4" ht="12">
      <c r="A16" s="127" t="s">
        <v>28</v>
      </c>
      <c r="B16" s="128"/>
      <c r="C16" s="128"/>
      <c r="D16" s="129"/>
    </row>
    <row r="17" spans="1:4" ht="12">
      <c r="A17" s="93" t="s">
        <v>23</v>
      </c>
      <c r="B17" s="76" t="s">
        <v>18</v>
      </c>
      <c r="C17" s="76" t="s">
        <v>19</v>
      </c>
      <c r="D17" s="86" t="s">
        <v>21</v>
      </c>
    </row>
    <row r="18" spans="1:4" ht="12">
      <c r="A18" s="87" t="str">
        <f>Otborochnie!I14</f>
        <v>Nanyek</v>
      </c>
      <c r="B18" s="77">
        <v>154</v>
      </c>
      <c r="C18" s="77">
        <v>171</v>
      </c>
      <c r="D18" s="94">
        <f>AVERAGE(B18:C18)</f>
        <v>162.5</v>
      </c>
    </row>
    <row r="19" spans="1:4" ht="12.75" thickBot="1">
      <c r="A19" s="89" t="str">
        <f>Otborochnie!I5</f>
        <v>Vlad150</v>
      </c>
      <c r="B19" s="90">
        <v>130</v>
      </c>
      <c r="C19" s="90">
        <v>103</v>
      </c>
      <c r="D19" s="92">
        <f>AVERAGE(B19:C19)</f>
        <v>116.5</v>
      </c>
    </row>
    <row r="20" ht="12.75" thickBot="1"/>
    <row r="21" spans="1:4" ht="12">
      <c r="A21" s="127" t="s">
        <v>27</v>
      </c>
      <c r="B21" s="128"/>
      <c r="C21" s="128"/>
      <c r="D21" s="129"/>
    </row>
    <row r="22" spans="1:4" ht="12">
      <c r="A22" s="93" t="s">
        <v>23</v>
      </c>
      <c r="B22" s="76" t="s">
        <v>18</v>
      </c>
      <c r="C22" s="76" t="s">
        <v>19</v>
      </c>
      <c r="D22" s="86" t="s">
        <v>21</v>
      </c>
    </row>
    <row r="23" spans="1:4" ht="12">
      <c r="A23" s="87" t="str">
        <f>Otborochnie!I6</f>
        <v>SHALKE</v>
      </c>
      <c r="B23" s="78">
        <v>131</v>
      </c>
      <c r="C23" s="78">
        <v>179</v>
      </c>
      <c r="D23" s="94">
        <f>AVERAGE(B23:C23)</f>
        <v>155</v>
      </c>
    </row>
    <row r="24" spans="1:4" ht="12.75" thickBot="1">
      <c r="A24" s="89" t="str">
        <f>Otborochnie!I13</f>
        <v>Snout</v>
      </c>
      <c r="B24" s="91">
        <v>139</v>
      </c>
      <c r="C24" s="91">
        <v>125</v>
      </c>
      <c r="D24" s="92">
        <f>AVERAGE(B24:C24)</f>
        <v>132</v>
      </c>
    </row>
    <row r="25" ht="12.75" thickBot="1"/>
    <row r="26" spans="1:4" ht="12">
      <c r="A26" s="127" t="s">
        <v>26</v>
      </c>
      <c r="B26" s="128"/>
      <c r="C26" s="128"/>
      <c r="D26" s="129"/>
    </row>
    <row r="27" spans="1:4" ht="12">
      <c r="A27" s="93" t="s">
        <v>23</v>
      </c>
      <c r="B27" s="76" t="s">
        <v>18</v>
      </c>
      <c r="C27" s="76" t="s">
        <v>19</v>
      </c>
      <c r="D27" s="86" t="s">
        <v>21</v>
      </c>
    </row>
    <row r="28" spans="1:4" ht="12">
      <c r="A28" s="87" t="str">
        <f>Otborochnie!I7</f>
        <v>Pechatnik</v>
      </c>
      <c r="B28" s="78">
        <v>140</v>
      </c>
      <c r="C28" s="78">
        <v>119</v>
      </c>
      <c r="D28" s="94">
        <f>AVERAGE(B28:C28)</f>
        <v>129.5</v>
      </c>
    </row>
    <row r="29" spans="1:4" ht="12.75" thickBot="1">
      <c r="A29" s="89" t="str">
        <f>Otborochnie!I12</f>
        <v>Toha</v>
      </c>
      <c r="B29" s="91">
        <v>119</v>
      </c>
      <c r="C29" s="91">
        <v>132</v>
      </c>
      <c r="D29" s="92">
        <f>AVERAGE(B29:C29)</f>
        <v>125.5</v>
      </c>
    </row>
    <row r="30" ht="12.75" thickBot="1"/>
    <row r="31" spans="1:4" ht="12">
      <c r="A31" s="127" t="s">
        <v>25</v>
      </c>
      <c r="B31" s="128"/>
      <c r="C31" s="128"/>
      <c r="D31" s="129"/>
    </row>
    <row r="32" spans="1:4" ht="12">
      <c r="A32" s="93" t="s">
        <v>23</v>
      </c>
      <c r="B32" s="76" t="s">
        <v>18</v>
      </c>
      <c r="C32" s="76" t="s">
        <v>19</v>
      </c>
      <c r="D32" s="86" t="s">
        <v>21</v>
      </c>
    </row>
    <row r="33" spans="1:4" ht="12">
      <c r="A33" s="87" t="str">
        <f>Otborochnie!I11</f>
        <v>Андрей Южный</v>
      </c>
      <c r="B33" s="78">
        <v>109</v>
      </c>
      <c r="C33" s="78">
        <v>118</v>
      </c>
      <c r="D33" s="94">
        <f>AVERAGE(B33:C33)</f>
        <v>113.5</v>
      </c>
    </row>
    <row r="34" spans="1:4" ht="12.75" thickBot="1">
      <c r="A34" s="89" t="str">
        <f>Otborochnie!I8</f>
        <v>Управленец</v>
      </c>
      <c r="B34" s="91">
        <v>121</v>
      </c>
      <c r="C34" s="91">
        <v>102</v>
      </c>
      <c r="D34" s="92">
        <f>AVERAGE(B34:C34)</f>
        <v>111.5</v>
      </c>
    </row>
    <row r="35" ht="12.75" thickBot="1"/>
    <row r="36" spans="1:4" ht="12">
      <c r="A36" s="127" t="s">
        <v>24</v>
      </c>
      <c r="B36" s="128"/>
      <c r="C36" s="128"/>
      <c r="D36" s="129"/>
    </row>
    <row r="37" spans="1:4" ht="12">
      <c r="A37" s="93" t="s">
        <v>23</v>
      </c>
      <c r="B37" s="76" t="s">
        <v>18</v>
      </c>
      <c r="C37" s="76" t="s">
        <v>19</v>
      </c>
      <c r="D37" s="86" t="s">
        <v>21</v>
      </c>
    </row>
    <row r="38" spans="1:4" ht="12">
      <c r="A38" s="87" t="str">
        <f>Otborochnie!I10</f>
        <v>Goal</v>
      </c>
      <c r="B38" s="78">
        <v>130</v>
      </c>
      <c r="C38" s="78">
        <v>150</v>
      </c>
      <c r="D38" s="94">
        <f>AVERAGE(B38:C38)</f>
        <v>140</v>
      </c>
    </row>
    <row r="39" spans="1:4" ht="12.75" thickBot="1">
      <c r="A39" s="89" t="str">
        <f>Otborochnie!I9</f>
        <v>Любитель блондинок</v>
      </c>
      <c r="B39" s="91">
        <v>125</v>
      </c>
      <c r="C39" s="91">
        <v>130</v>
      </c>
      <c r="D39" s="92">
        <f>AVERAGE(B39:C39)</f>
        <v>127.5</v>
      </c>
    </row>
  </sheetData>
  <mergeCells count="9">
    <mergeCell ref="A36:D36"/>
    <mergeCell ref="F1:H1"/>
    <mergeCell ref="A16:D16"/>
    <mergeCell ref="A21:D21"/>
    <mergeCell ref="A26:D26"/>
    <mergeCell ref="A31:D31"/>
    <mergeCell ref="A1:D1"/>
    <mergeCell ref="A6:D6"/>
    <mergeCell ref="A11:D11"/>
  </mergeCells>
  <printOptions/>
  <pageMargins left="0.75" right="0.75" top="1" bottom="1" header="0.5" footer="0.5"/>
  <pageSetup horizontalDpi="200" verticalDpi="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150" zoomScaleNormal="150" workbookViewId="0" topLeftCell="A1">
      <selection activeCell="C5" sqref="C5"/>
    </sheetView>
  </sheetViews>
  <sheetFormatPr defaultColWidth="11.421875" defaultRowHeight="12.75"/>
  <cols>
    <col min="1" max="1" width="16.140625" style="0" customWidth="1"/>
    <col min="2" max="3" width="8.8515625" style="0" customWidth="1"/>
    <col min="4" max="4" width="12.8515625" style="0" customWidth="1"/>
    <col min="5" max="5" width="8.8515625" style="0" customWidth="1"/>
    <col min="6" max="6" width="5.8515625" style="0" customWidth="1"/>
    <col min="7" max="7" width="18.00390625" style="0" customWidth="1"/>
    <col min="8" max="16384" width="8.8515625" style="0" customWidth="1"/>
  </cols>
  <sheetData>
    <row r="1" spans="1:8" ht="12.75" thickBot="1">
      <c r="A1" s="139" t="s">
        <v>17</v>
      </c>
      <c r="B1" s="140"/>
      <c r="C1" s="140"/>
      <c r="D1" s="141"/>
      <c r="F1" s="47" t="s">
        <v>95</v>
      </c>
      <c r="G1" s="48"/>
      <c r="H1" s="49"/>
    </row>
    <row r="2" spans="1:8" ht="12">
      <c r="A2" s="130" t="s">
        <v>23</v>
      </c>
      <c r="B2" s="76" t="s">
        <v>18</v>
      </c>
      <c r="C2" s="76" t="s">
        <v>19</v>
      </c>
      <c r="D2" s="86" t="s">
        <v>21</v>
      </c>
      <c r="F2" s="142">
        <v>1</v>
      </c>
      <c r="G2" s="106" t="s">
        <v>106</v>
      </c>
      <c r="H2" s="143">
        <v>169.5</v>
      </c>
    </row>
    <row r="3" spans="1:8" ht="12">
      <c r="A3" s="87" t="str">
        <f>'1-8'!G2</f>
        <v>Molibden</v>
      </c>
      <c r="B3" s="78">
        <v>163</v>
      </c>
      <c r="C3" s="78">
        <v>176</v>
      </c>
      <c r="D3" s="94">
        <f>AVERAGE(B3:C3)</f>
        <v>169.5</v>
      </c>
      <c r="F3" s="134">
        <v>2</v>
      </c>
      <c r="G3" s="109" t="s">
        <v>118</v>
      </c>
      <c r="H3" s="137">
        <v>167</v>
      </c>
    </row>
    <row r="4" spans="1:8" ht="12.75" thickBot="1">
      <c r="A4" s="89" t="str">
        <f>'1-8'!G9</f>
        <v>Андрей Южный</v>
      </c>
      <c r="B4" s="91">
        <v>136</v>
      </c>
      <c r="C4" s="91">
        <v>117</v>
      </c>
      <c r="D4" s="92">
        <f>AVERAGE(B4:C4)</f>
        <v>126.5</v>
      </c>
      <c r="F4" s="134">
        <v>3</v>
      </c>
      <c r="G4" s="109" t="s">
        <v>104</v>
      </c>
      <c r="H4" s="137">
        <v>156</v>
      </c>
    </row>
    <row r="5" spans="6:8" ht="12.75" thickBot="1">
      <c r="F5" s="135">
        <v>4</v>
      </c>
      <c r="G5" s="132" t="s">
        <v>115</v>
      </c>
      <c r="H5" s="138">
        <v>144</v>
      </c>
    </row>
    <row r="6" spans="1:4" ht="12">
      <c r="A6" s="139" t="s">
        <v>30</v>
      </c>
      <c r="B6" s="140"/>
      <c r="C6" s="140"/>
      <c r="D6" s="141"/>
    </row>
    <row r="7" spans="1:4" ht="12">
      <c r="A7" s="93" t="s">
        <v>23</v>
      </c>
      <c r="B7" s="76" t="s">
        <v>18</v>
      </c>
      <c r="C7" s="76" t="s">
        <v>19</v>
      </c>
      <c r="D7" s="86" t="s">
        <v>21</v>
      </c>
    </row>
    <row r="8" spans="1:4" ht="12">
      <c r="A8" s="87" t="str">
        <f>'1-8'!G8</f>
        <v>Pechatnik</v>
      </c>
      <c r="B8" s="78">
        <v>167</v>
      </c>
      <c r="C8" s="78">
        <v>145</v>
      </c>
      <c r="D8" s="94">
        <f>AVERAGE(B8:C8)</f>
        <v>156</v>
      </c>
    </row>
    <row r="9" spans="1:4" ht="12.75" thickBot="1">
      <c r="A9" s="89" t="str">
        <f>'1-8'!G3</f>
        <v>Nanyek</v>
      </c>
      <c r="B9" s="91">
        <v>151</v>
      </c>
      <c r="C9" s="91">
        <v>143</v>
      </c>
      <c r="D9" s="92">
        <f>AVERAGE(B9:C9)</f>
        <v>147</v>
      </c>
    </row>
    <row r="10" ht="12.75" thickBot="1"/>
    <row r="11" spans="1:4" ht="12">
      <c r="A11" s="139" t="s">
        <v>29</v>
      </c>
      <c r="B11" s="140"/>
      <c r="C11" s="140"/>
      <c r="D11" s="141"/>
    </row>
    <row r="12" spans="1:4" ht="12">
      <c r="A12" s="93" t="s">
        <v>23</v>
      </c>
      <c r="B12" s="76" t="s">
        <v>18</v>
      </c>
      <c r="C12" s="76" t="s">
        <v>19</v>
      </c>
      <c r="D12" s="86" t="s">
        <v>21</v>
      </c>
    </row>
    <row r="13" spans="1:4" ht="12">
      <c r="A13" s="87" t="str">
        <f>'1-8'!G7</f>
        <v>ScorpioN</v>
      </c>
      <c r="B13" s="78">
        <v>146</v>
      </c>
      <c r="C13" s="78">
        <v>142</v>
      </c>
      <c r="D13" s="94">
        <f>AVERAGE(B13:C13)</f>
        <v>144</v>
      </c>
    </row>
    <row r="14" spans="1:4" ht="12.75" thickBot="1">
      <c r="A14" s="89" t="str">
        <f>'1-8'!G4</f>
        <v>Lena</v>
      </c>
      <c r="B14" s="91">
        <v>130</v>
      </c>
      <c r="C14" s="91">
        <v>140</v>
      </c>
      <c r="D14" s="92">
        <f>AVERAGE(B14:C14)</f>
        <v>135</v>
      </c>
    </row>
    <row r="15" ht="12.75" thickBot="1"/>
    <row r="16" spans="1:4" ht="12">
      <c r="A16" s="139" t="s">
        <v>28</v>
      </c>
      <c r="B16" s="140"/>
      <c r="C16" s="140"/>
      <c r="D16" s="141"/>
    </row>
    <row r="17" spans="1:4" ht="12">
      <c r="A17" s="93" t="s">
        <v>23</v>
      </c>
      <c r="B17" s="76" t="s">
        <v>18</v>
      </c>
      <c r="C17" s="76" t="s">
        <v>19</v>
      </c>
      <c r="D17" s="86" t="s">
        <v>21</v>
      </c>
    </row>
    <row r="18" spans="1:4" ht="12">
      <c r="A18" s="87" t="str">
        <f>'1-8'!G6</f>
        <v>Goal</v>
      </c>
      <c r="B18" s="78">
        <v>149</v>
      </c>
      <c r="C18" s="78">
        <v>185</v>
      </c>
      <c r="D18" s="94">
        <f>AVERAGE(B18:C18)</f>
        <v>167</v>
      </c>
    </row>
    <row r="19" spans="1:4" ht="12.75" thickBot="1">
      <c r="A19" s="89" t="str">
        <f>'1-8'!G5</f>
        <v>SHALKE</v>
      </c>
      <c r="B19" s="91">
        <v>170</v>
      </c>
      <c r="C19" s="91">
        <v>123</v>
      </c>
      <c r="D19" s="92">
        <f>AVERAGE(B19:C19)</f>
        <v>146.5</v>
      </c>
    </row>
  </sheetData>
  <mergeCells count="5">
    <mergeCell ref="A16:D16"/>
    <mergeCell ref="F1:H1"/>
    <mergeCell ref="A1:D1"/>
    <mergeCell ref="A6:D6"/>
    <mergeCell ref="A11:D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="150" zoomScaleNormal="150" workbookViewId="0" topLeftCell="A1">
      <selection activeCell="I3" sqref="I3"/>
    </sheetView>
  </sheetViews>
  <sheetFormatPr defaultColWidth="11.421875" defaultRowHeight="12.75"/>
  <cols>
    <col min="1" max="1" width="16.140625" style="0" customWidth="1"/>
    <col min="2" max="3" width="8.8515625" style="0" customWidth="1"/>
    <col min="4" max="4" width="12.8515625" style="0" customWidth="1"/>
    <col min="5" max="5" width="8.8515625" style="0" customWidth="1"/>
    <col min="6" max="6" width="5.28125" style="0" customWidth="1"/>
    <col min="7" max="7" width="23.00390625" style="0" customWidth="1"/>
    <col min="8" max="16384" width="8.8515625" style="0" customWidth="1"/>
  </cols>
  <sheetData>
    <row r="1" spans="1:8" ht="12.75" thickBot="1">
      <c r="A1" s="139" t="s">
        <v>17</v>
      </c>
      <c r="B1" s="140"/>
      <c r="C1" s="140"/>
      <c r="D1" s="141"/>
      <c r="F1" s="47" t="s">
        <v>129</v>
      </c>
      <c r="G1" s="48"/>
      <c r="H1" s="49"/>
    </row>
    <row r="2" spans="1:8" ht="12">
      <c r="A2" s="130" t="s">
        <v>23</v>
      </c>
      <c r="B2" s="76" t="s">
        <v>18</v>
      </c>
      <c r="C2" s="76" t="s">
        <v>19</v>
      </c>
      <c r="D2" s="86" t="s">
        <v>21</v>
      </c>
      <c r="F2" s="133">
        <v>1</v>
      </c>
      <c r="G2" s="131" t="s">
        <v>104</v>
      </c>
      <c r="H2" s="133">
        <v>162</v>
      </c>
    </row>
    <row r="3" spans="1:8" ht="12.75" thickBot="1">
      <c r="A3" s="144" t="str">
        <f>'1-4'!G5</f>
        <v>ScorpioN</v>
      </c>
      <c r="B3" s="78">
        <v>142</v>
      </c>
      <c r="C3" s="78">
        <v>168</v>
      </c>
      <c r="D3" s="94">
        <f>AVERAGE(B3:C3)</f>
        <v>155</v>
      </c>
      <c r="F3" s="135">
        <v>2</v>
      </c>
      <c r="G3" s="132" t="s">
        <v>115</v>
      </c>
      <c r="H3" s="135">
        <v>155</v>
      </c>
    </row>
    <row r="4" spans="1:4" ht="12.75" thickBot="1">
      <c r="A4" s="145" t="str">
        <f>'1-4'!G2</f>
        <v>Molibden</v>
      </c>
      <c r="B4" s="91">
        <v>115</v>
      </c>
      <c r="C4" s="91">
        <v>185</v>
      </c>
      <c r="D4" s="92">
        <f>AVERAGE(B4:C4)</f>
        <v>150</v>
      </c>
    </row>
    <row r="5" spans="2:8" ht="12.75" thickBot="1">
      <c r="B5" t="s">
        <v>122</v>
      </c>
      <c r="F5" s="50" t="s">
        <v>130</v>
      </c>
      <c r="G5" s="51"/>
      <c r="H5" s="52"/>
    </row>
    <row r="6" spans="1:8" ht="12">
      <c r="A6" s="139" t="s">
        <v>30</v>
      </c>
      <c r="B6" s="140"/>
      <c r="C6" s="140"/>
      <c r="D6" s="141"/>
      <c r="F6" s="133">
        <v>3</v>
      </c>
      <c r="G6" s="131" t="s">
        <v>106</v>
      </c>
      <c r="H6" s="133">
        <v>150</v>
      </c>
    </row>
    <row r="7" spans="1:8" ht="12.75" thickBot="1">
      <c r="A7" s="93" t="s">
        <v>23</v>
      </c>
      <c r="B7" s="76" t="s">
        <v>18</v>
      </c>
      <c r="C7" s="76" t="s">
        <v>19</v>
      </c>
      <c r="D7" s="86" t="s">
        <v>21</v>
      </c>
      <c r="F7" s="135">
        <v>4</v>
      </c>
      <c r="G7" s="132" t="s">
        <v>118</v>
      </c>
      <c r="H7" s="135">
        <v>150</v>
      </c>
    </row>
    <row r="8" spans="1:4" ht="12">
      <c r="A8" s="144" t="str">
        <f>'1-4'!G4</f>
        <v>Pechatnik</v>
      </c>
      <c r="B8" s="78">
        <v>145</v>
      </c>
      <c r="C8" s="78">
        <v>179</v>
      </c>
      <c r="D8" s="94">
        <f>AVERAGE(B8:C8)</f>
        <v>162</v>
      </c>
    </row>
    <row r="9" spans="1:4" ht="12.75" thickBot="1">
      <c r="A9" s="145" t="str">
        <f>'1-4'!G3</f>
        <v>Goal</v>
      </c>
      <c r="B9" s="91">
        <v>159</v>
      </c>
      <c r="C9" s="91">
        <v>141</v>
      </c>
      <c r="D9" s="92">
        <f>AVERAGE(B9:C9)</f>
        <v>150</v>
      </c>
    </row>
  </sheetData>
  <mergeCells count="4">
    <mergeCell ref="F5:H5"/>
    <mergeCell ref="F1:H1"/>
    <mergeCell ref="A1:D1"/>
    <mergeCell ref="A6:D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="150" zoomScaleNormal="150" workbookViewId="0" topLeftCell="A1">
      <selection activeCell="H8" sqref="H8"/>
    </sheetView>
  </sheetViews>
  <sheetFormatPr defaultColWidth="11.421875" defaultRowHeight="12.75"/>
  <cols>
    <col min="1" max="1" width="16.140625" style="0" customWidth="1"/>
    <col min="2" max="3" width="8.8515625" style="0" customWidth="1"/>
    <col min="4" max="4" width="14.28125" style="0" customWidth="1"/>
    <col min="5" max="5" width="12.8515625" style="0" customWidth="1"/>
    <col min="6" max="6" width="8.8515625" style="0" customWidth="1"/>
    <col min="8" max="8" width="21.28125" style="0" customWidth="1"/>
    <col min="9" max="16384" width="8.8515625" style="0" customWidth="1"/>
  </cols>
  <sheetData>
    <row r="1" spans="1:8" ht="12.75" thickBot="1">
      <c r="A1" s="139" t="s">
        <v>57</v>
      </c>
      <c r="B1" s="140"/>
      <c r="C1" s="140"/>
      <c r="D1" s="140"/>
      <c r="E1" s="141"/>
      <c r="G1" s="53" t="s">
        <v>124</v>
      </c>
      <c r="H1" s="54"/>
    </row>
    <row r="2" spans="1:8" ht="12">
      <c r="A2" s="130" t="s">
        <v>23</v>
      </c>
      <c r="B2" s="76" t="s">
        <v>18</v>
      </c>
      <c r="C2" s="76" t="s">
        <v>19</v>
      </c>
      <c r="D2" s="76" t="s">
        <v>22</v>
      </c>
      <c r="E2" s="86" t="s">
        <v>21</v>
      </c>
      <c r="G2" s="133" t="s">
        <v>59</v>
      </c>
      <c r="H2" s="146" t="str">
        <f>A3</f>
        <v>ScorpioN</v>
      </c>
    </row>
    <row r="3" spans="1:8" ht="12">
      <c r="A3" s="144" t="str">
        <f>'1-2'!G3</f>
        <v>ScorpioN</v>
      </c>
      <c r="B3" s="78">
        <v>131</v>
      </c>
      <c r="C3" s="78">
        <v>144</v>
      </c>
      <c r="D3" s="78">
        <f>SUM(B3:C3)</f>
        <v>275</v>
      </c>
      <c r="E3" s="94">
        <f>AVERAGE(B3:C3)</f>
        <v>137.5</v>
      </c>
      <c r="G3" s="134" t="s">
        <v>60</v>
      </c>
      <c r="H3" s="147" t="str">
        <f>A4</f>
        <v>Pechatnik</v>
      </c>
    </row>
    <row r="4" spans="1:8" ht="12.75" thickBot="1">
      <c r="A4" s="145" t="str">
        <f>'1-2'!G2</f>
        <v>Pechatnik</v>
      </c>
      <c r="B4" s="91">
        <v>137</v>
      </c>
      <c r="C4" s="91">
        <v>131</v>
      </c>
      <c r="D4" s="91">
        <f>SUM(B4:C4)</f>
        <v>268</v>
      </c>
      <c r="E4" s="92">
        <f>AVERAGE(B4:C4)</f>
        <v>134</v>
      </c>
      <c r="G4" s="135" t="s">
        <v>61</v>
      </c>
      <c r="H4" s="148" t="str">
        <f>A8</f>
        <v>Molibden</v>
      </c>
    </row>
    <row r="5" spans="6:9" ht="12.75" thickBot="1">
      <c r="F5" s="9"/>
      <c r="G5" s="20"/>
      <c r="H5" s="9"/>
      <c r="I5" s="9"/>
    </row>
    <row r="6" spans="1:5" ht="12">
      <c r="A6" s="139" t="s">
        <v>58</v>
      </c>
      <c r="B6" s="140"/>
      <c r="C6" s="140"/>
      <c r="D6" s="140"/>
      <c r="E6" s="141"/>
    </row>
    <row r="7" spans="1:7" ht="12">
      <c r="A7" s="93" t="s">
        <v>23</v>
      </c>
      <c r="B7" s="76" t="s">
        <v>18</v>
      </c>
      <c r="C7" s="76" t="s">
        <v>19</v>
      </c>
      <c r="D7" s="76" t="s">
        <v>22</v>
      </c>
      <c r="E7" s="86" t="s">
        <v>21</v>
      </c>
      <c r="G7" s="123"/>
    </row>
    <row r="8" spans="1:5" ht="12">
      <c r="A8" s="144" t="str">
        <f>'1-2'!G6</f>
        <v>Molibden</v>
      </c>
      <c r="B8" s="78">
        <v>179</v>
      </c>
      <c r="C8" s="78">
        <v>191</v>
      </c>
      <c r="D8" s="78">
        <f>SUM(B8:C8)</f>
        <v>370</v>
      </c>
      <c r="E8" s="94">
        <f>AVERAGE(B8:C8)</f>
        <v>185</v>
      </c>
    </row>
    <row r="9" spans="1:5" ht="12.75" thickBot="1">
      <c r="A9" s="145" t="str">
        <f>'1-2'!G7</f>
        <v>Goal</v>
      </c>
      <c r="B9" s="91">
        <v>113</v>
      </c>
      <c r="C9" s="91">
        <v>151</v>
      </c>
      <c r="D9" s="91">
        <f>SUM(B9:C9)</f>
        <v>264</v>
      </c>
      <c r="E9" s="92">
        <f>AVERAGE(B9:C9)</f>
        <v>132</v>
      </c>
    </row>
  </sheetData>
  <mergeCells count="3">
    <mergeCell ref="G1:H1"/>
    <mergeCell ref="A1:E1"/>
    <mergeCell ref="A6:E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="150" zoomScaleNormal="150" workbookViewId="0" topLeftCell="A1">
      <selection activeCell="M5" sqref="M5"/>
    </sheetView>
  </sheetViews>
  <sheetFormatPr defaultColWidth="11.421875" defaultRowHeight="12.75"/>
  <cols>
    <col min="1" max="1" width="19.00390625" style="0" customWidth="1"/>
    <col min="2" max="2" width="8.140625" style="0" customWidth="1"/>
    <col min="3" max="3" width="7.421875" style="0" customWidth="1"/>
    <col min="4" max="4" width="7.7109375" style="0" customWidth="1"/>
    <col min="5" max="5" width="7.8515625" style="0" customWidth="1"/>
    <col min="6" max="6" width="11.421875" style="0" customWidth="1"/>
    <col min="7" max="7" width="11.8515625" style="0" customWidth="1"/>
    <col min="8" max="9" width="15.140625" style="0" customWidth="1"/>
    <col min="10" max="16384" width="8.8515625" style="0" customWidth="1"/>
  </cols>
  <sheetData>
    <row r="1" spans="1:10" ht="12.75" thickBot="1">
      <c r="A1" s="16" t="s">
        <v>23</v>
      </c>
      <c r="B1" s="40" t="s">
        <v>59</v>
      </c>
      <c r="C1" s="41" t="s">
        <v>60</v>
      </c>
      <c r="D1" s="41" t="s">
        <v>61</v>
      </c>
      <c r="E1" s="41" t="s">
        <v>62</v>
      </c>
      <c r="F1" s="41" t="s">
        <v>63</v>
      </c>
      <c r="G1" s="41" t="s">
        <v>64</v>
      </c>
      <c r="H1" s="41" t="s">
        <v>65</v>
      </c>
      <c r="I1" s="41" t="s">
        <v>66</v>
      </c>
      <c r="J1" s="42" t="s">
        <v>67</v>
      </c>
    </row>
    <row r="2" spans="1:10" ht="12">
      <c r="A2" s="149" t="str">
        <f>Otborochnie!P2</f>
        <v>TRIV</v>
      </c>
      <c r="B2" s="152"/>
      <c r="C2" s="153"/>
      <c r="D2" s="153"/>
      <c r="E2" s="153"/>
      <c r="F2" s="153"/>
      <c r="G2" s="153"/>
      <c r="H2" s="153">
        <v>4</v>
      </c>
      <c r="I2" s="154"/>
      <c r="J2" s="161">
        <f>SUM(B2:I2)</f>
        <v>4</v>
      </c>
    </row>
    <row r="3" spans="1:10" ht="12">
      <c r="A3" s="150" t="str">
        <f>Otborochnie!P3</f>
        <v>AlexGreen</v>
      </c>
      <c r="B3" s="155"/>
      <c r="C3" s="156"/>
      <c r="D3" s="156"/>
      <c r="E3" s="156"/>
      <c r="F3" s="156"/>
      <c r="G3" s="156"/>
      <c r="H3" s="156">
        <v>5</v>
      </c>
      <c r="I3" s="157"/>
      <c r="J3" s="162">
        <f aca="true" t="shared" si="0" ref="J3:J27">SUM(B3:I3)</f>
        <v>5</v>
      </c>
    </row>
    <row r="4" spans="1:10" ht="12">
      <c r="A4" s="150" t="str">
        <f>Otborochnie!P4</f>
        <v>Dzepo</v>
      </c>
      <c r="B4" s="155"/>
      <c r="C4" s="156"/>
      <c r="D4" s="156"/>
      <c r="E4" s="156"/>
      <c r="F4" s="156"/>
      <c r="G4" s="156">
        <v>10</v>
      </c>
      <c r="H4" s="156">
        <v>11</v>
      </c>
      <c r="I4" s="157"/>
      <c r="J4" s="162">
        <f t="shared" si="0"/>
        <v>21</v>
      </c>
    </row>
    <row r="5" spans="1:10" ht="12">
      <c r="A5" s="150" t="str">
        <f>Otborochnie!P5</f>
        <v>NATA</v>
      </c>
      <c r="B5" s="155"/>
      <c r="C5" s="156"/>
      <c r="D5" s="156"/>
      <c r="E5" s="156"/>
      <c r="F5" s="156"/>
      <c r="G5" s="156"/>
      <c r="H5" s="156">
        <v>3</v>
      </c>
      <c r="I5" s="157"/>
      <c r="J5" s="162">
        <f t="shared" si="0"/>
        <v>3</v>
      </c>
    </row>
    <row r="6" spans="1:10" ht="12">
      <c r="A6" s="150" t="str">
        <f>Otborochnie!P6</f>
        <v>ARK65</v>
      </c>
      <c r="B6" s="155"/>
      <c r="C6" s="156"/>
      <c r="D6" s="156"/>
      <c r="E6" s="156"/>
      <c r="F6" s="156"/>
      <c r="G6" s="156"/>
      <c r="H6" s="156">
        <v>9</v>
      </c>
      <c r="I6" s="157"/>
      <c r="J6" s="162">
        <f t="shared" si="0"/>
        <v>9</v>
      </c>
    </row>
    <row r="7" spans="1:10" ht="12">
      <c r="A7" s="150" t="str">
        <f>Otborochnie!P7</f>
        <v>Zdazz</v>
      </c>
      <c r="B7" s="155"/>
      <c r="C7" s="156"/>
      <c r="D7" s="156"/>
      <c r="E7" s="156"/>
      <c r="F7" s="156"/>
      <c r="G7" s="156"/>
      <c r="H7" s="156">
        <v>7</v>
      </c>
      <c r="I7" s="157"/>
      <c r="J7" s="162">
        <f t="shared" si="0"/>
        <v>7</v>
      </c>
    </row>
    <row r="8" spans="1:10" ht="12">
      <c r="A8" s="150" t="str">
        <f>Otborochnie!P8</f>
        <v>Molibden</v>
      </c>
      <c r="B8" s="155"/>
      <c r="C8" s="156"/>
      <c r="D8" s="156">
        <v>100</v>
      </c>
      <c r="E8" s="156"/>
      <c r="F8" s="156">
        <v>20</v>
      </c>
      <c r="G8" s="156">
        <v>10</v>
      </c>
      <c r="H8" s="156">
        <v>26</v>
      </c>
      <c r="I8" s="157">
        <v>50</v>
      </c>
      <c r="J8" s="162">
        <f t="shared" si="0"/>
        <v>206</v>
      </c>
    </row>
    <row r="9" spans="1:10" ht="12">
      <c r="A9" s="150" t="str">
        <f>Otborochnie!P9</f>
        <v>Snout</v>
      </c>
      <c r="B9" s="155"/>
      <c r="C9" s="156"/>
      <c r="D9" s="156"/>
      <c r="E9" s="156"/>
      <c r="F9" s="156"/>
      <c r="G9" s="156">
        <v>10</v>
      </c>
      <c r="H9" s="156">
        <v>15</v>
      </c>
      <c r="I9" s="157"/>
      <c r="J9" s="162">
        <f t="shared" si="0"/>
        <v>25</v>
      </c>
    </row>
    <row r="10" spans="1:10" ht="12">
      <c r="A10" s="150" t="str">
        <f>Otborochnie!P10</f>
        <v>Юра</v>
      </c>
      <c r="B10" s="155"/>
      <c r="C10" s="156"/>
      <c r="D10" s="156"/>
      <c r="E10" s="156"/>
      <c r="F10" s="156"/>
      <c r="G10" s="156">
        <v>10</v>
      </c>
      <c r="H10" s="156">
        <v>12</v>
      </c>
      <c r="I10" s="157">
        <v>5</v>
      </c>
      <c r="J10" s="162">
        <f t="shared" si="0"/>
        <v>27</v>
      </c>
    </row>
    <row r="11" spans="1:10" ht="12">
      <c r="A11" s="150" t="str">
        <f>Otborochnie!P11</f>
        <v>Nanyek</v>
      </c>
      <c r="B11" s="155"/>
      <c r="C11" s="156"/>
      <c r="D11" s="156"/>
      <c r="E11" s="156"/>
      <c r="F11" s="156">
        <v>20</v>
      </c>
      <c r="G11" s="156">
        <v>10</v>
      </c>
      <c r="H11" s="156">
        <v>14</v>
      </c>
      <c r="I11" s="157"/>
      <c r="J11" s="162">
        <f t="shared" si="0"/>
        <v>44</v>
      </c>
    </row>
    <row r="12" spans="1:10" ht="12">
      <c r="A12" s="150" t="str">
        <f>Otborochnie!P12</f>
        <v>SHALKE</v>
      </c>
      <c r="B12" s="155"/>
      <c r="C12" s="156"/>
      <c r="D12" s="156"/>
      <c r="E12" s="156"/>
      <c r="F12" s="156">
        <v>20</v>
      </c>
      <c r="G12" s="156">
        <v>10</v>
      </c>
      <c r="H12" s="156">
        <v>22</v>
      </c>
      <c r="I12" s="157">
        <v>5</v>
      </c>
      <c r="J12" s="162">
        <f t="shared" si="0"/>
        <v>57</v>
      </c>
    </row>
    <row r="13" spans="1:10" ht="12">
      <c r="A13" s="150" t="str">
        <f>Otborochnie!P13</f>
        <v>Goal</v>
      </c>
      <c r="B13" s="155"/>
      <c r="C13" s="156"/>
      <c r="D13" s="156"/>
      <c r="E13" s="156">
        <v>50</v>
      </c>
      <c r="F13" s="156">
        <v>20</v>
      </c>
      <c r="G13" s="156">
        <v>10</v>
      </c>
      <c r="H13" s="156">
        <v>18</v>
      </c>
      <c r="I13" s="157">
        <v>5</v>
      </c>
      <c r="J13" s="162">
        <f t="shared" si="0"/>
        <v>103</v>
      </c>
    </row>
    <row r="14" spans="1:10" ht="12">
      <c r="A14" s="150" t="str">
        <f>Otborochnie!P14</f>
        <v>Любитель блондинок</v>
      </c>
      <c r="B14" s="155"/>
      <c r="C14" s="156"/>
      <c r="D14" s="156"/>
      <c r="E14" s="156"/>
      <c r="F14" s="156"/>
      <c r="G14" s="156">
        <v>10</v>
      </c>
      <c r="H14" s="156">
        <v>19</v>
      </c>
      <c r="I14" s="157"/>
      <c r="J14" s="162">
        <f t="shared" si="0"/>
        <v>29</v>
      </c>
    </row>
    <row r="15" spans="1:10" ht="12">
      <c r="A15" s="150" t="str">
        <f>Otborochnie!P15</f>
        <v>TORRE</v>
      </c>
      <c r="B15" s="155"/>
      <c r="C15" s="156"/>
      <c r="D15" s="156"/>
      <c r="E15" s="156"/>
      <c r="F15" s="156"/>
      <c r="G15" s="156"/>
      <c r="H15" s="156">
        <v>2</v>
      </c>
      <c r="I15" s="157"/>
      <c r="J15" s="162">
        <f t="shared" si="0"/>
        <v>2</v>
      </c>
    </row>
    <row r="16" spans="1:10" ht="12">
      <c r="A16" s="150" t="str">
        <f>Otborochnie!P16</f>
        <v>Андрей Южный</v>
      </c>
      <c r="B16" s="155"/>
      <c r="C16" s="156"/>
      <c r="D16" s="156"/>
      <c r="E16" s="156"/>
      <c r="F16" s="156">
        <v>20</v>
      </c>
      <c r="G16" s="156">
        <v>10</v>
      </c>
      <c r="H16" s="156">
        <v>17</v>
      </c>
      <c r="I16" s="157"/>
      <c r="J16" s="162">
        <f t="shared" si="0"/>
        <v>47</v>
      </c>
    </row>
    <row r="17" spans="1:10" ht="12">
      <c r="A17" s="150" t="str">
        <f>Otborochnie!P17</f>
        <v>Toha</v>
      </c>
      <c r="B17" s="155"/>
      <c r="C17" s="156"/>
      <c r="D17" s="156"/>
      <c r="E17" s="156"/>
      <c r="F17" s="156"/>
      <c r="G17" s="156">
        <v>10</v>
      </c>
      <c r="H17" s="156">
        <v>16</v>
      </c>
      <c r="I17" s="157"/>
      <c r="J17" s="162">
        <f t="shared" si="0"/>
        <v>26</v>
      </c>
    </row>
    <row r="18" spans="1:10" ht="12">
      <c r="A18" s="150" t="str">
        <f>Otborochnie!P18</f>
        <v>IGGY</v>
      </c>
      <c r="B18" s="155"/>
      <c r="C18" s="156"/>
      <c r="D18" s="156"/>
      <c r="E18" s="156"/>
      <c r="F18" s="156"/>
      <c r="G18" s="156"/>
      <c r="H18" s="156">
        <v>8</v>
      </c>
      <c r="I18" s="157"/>
      <c r="J18" s="162">
        <f t="shared" si="0"/>
        <v>8</v>
      </c>
    </row>
    <row r="19" spans="1:10" ht="12">
      <c r="A19" s="150" t="str">
        <f>Otborochnie!P19</f>
        <v>koztya42</v>
      </c>
      <c r="B19" s="155"/>
      <c r="C19" s="156"/>
      <c r="D19" s="156"/>
      <c r="E19" s="156"/>
      <c r="F19" s="156"/>
      <c r="G19" s="156">
        <v>10</v>
      </c>
      <c r="H19" s="156">
        <v>13</v>
      </c>
      <c r="I19" s="157"/>
      <c r="J19" s="162">
        <f t="shared" si="0"/>
        <v>23</v>
      </c>
    </row>
    <row r="20" spans="1:10" ht="12">
      <c r="A20" s="150" t="str">
        <f>Otborochnie!P20</f>
        <v>Asher32</v>
      </c>
      <c r="B20" s="155"/>
      <c r="C20" s="156"/>
      <c r="D20" s="156"/>
      <c r="E20" s="156"/>
      <c r="F20" s="156"/>
      <c r="G20" s="156"/>
      <c r="H20" s="156">
        <v>10</v>
      </c>
      <c r="I20" s="157"/>
      <c r="J20" s="162">
        <f t="shared" si="0"/>
        <v>10</v>
      </c>
    </row>
    <row r="21" spans="1:10" ht="12">
      <c r="A21" s="150" t="str">
        <f>Otborochnie!P21</f>
        <v>Vlad150</v>
      </c>
      <c r="B21" s="155"/>
      <c r="C21" s="156"/>
      <c r="D21" s="156"/>
      <c r="E21" s="156"/>
      <c r="F21" s="156"/>
      <c r="G21" s="156">
        <v>10</v>
      </c>
      <c r="H21" s="156">
        <v>23</v>
      </c>
      <c r="I21" s="157">
        <v>5</v>
      </c>
      <c r="J21" s="162">
        <f t="shared" si="0"/>
        <v>38</v>
      </c>
    </row>
    <row r="22" spans="1:10" ht="12">
      <c r="A22" s="150" t="str">
        <f>Otborochnie!P22</f>
        <v>Управленец</v>
      </c>
      <c r="B22" s="155"/>
      <c r="C22" s="156"/>
      <c r="D22" s="156"/>
      <c r="E22" s="156"/>
      <c r="F22" s="156"/>
      <c r="G22" s="156">
        <v>10</v>
      </c>
      <c r="H22" s="156">
        <v>20</v>
      </c>
      <c r="I22" s="157"/>
      <c r="J22" s="162">
        <f t="shared" si="0"/>
        <v>30</v>
      </c>
    </row>
    <row r="23" spans="1:10" ht="12">
      <c r="A23" s="150" t="str">
        <f>Otborochnie!P23</f>
        <v>Lena</v>
      </c>
      <c r="B23" s="155"/>
      <c r="C23" s="156"/>
      <c r="D23" s="156"/>
      <c r="E23" s="156"/>
      <c r="F23" s="156">
        <v>20</v>
      </c>
      <c r="G23" s="156">
        <v>10</v>
      </c>
      <c r="H23" s="156">
        <v>24</v>
      </c>
      <c r="I23" s="157">
        <v>5</v>
      </c>
      <c r="J23" s="162">
        <f t="shared" si="0"/>
        <v>59</v>
      </c>
    </row>
    <row r="24" spans="1:10" ht="12">
      <c r="A24" s="150" t="str">
        <f>Otborochnie!P24</f>
        <v>ScorpioN</v>
      </c>
      <c r="B24" s="155">
        <v>300</v>
      </c>
      <c r="C24" s="156"/>
      <c r="D24" s="156"/>
      <c r="E24" s="156"/>
      <c r="F24" s="156">
        <v>20</v>
      </c>
      <c r="G24" s="156">
        <v>10</v>
      </c>
      <c r="H24" s="156">
        <v>25</v>
      </c>
      <c r="I24" s="157">
        <v>10</v>
      </c>
      <c r="J24" s="162">
        <f t="shared" si="0"/>
        <v>365</v>
      </c>
    </row>
    <row r="25" spans="1:10" ht="12">
      <c r="A25" s="150" t="str">
        <f>Otborochnie!P25</f>
        <v>Леля</v>
      </c>
      <c r="B25" s="155"/>
      <c r="C25" s="156"/>
      <c r="D25" s="156"/>
      <c r="E25" s="156"/>
      <c r="F25" s="156"/>
      <c r="G25" s="156"/>
      <c r="H25" s="156">
        <v>6</v>
      </c>
      <c r="I25" s="157"/>
      <c r="J25" s="162">
        <f t="shared" si="0"/>
        <v>6</v>
      </c>
    </row>
    <row r="26" spans="1:10" ht="12">
      <c r="A26" s="150" t="str">
        <f>Otborochnie!P26</f>
        <v>Pechatnik</v>
      </c>
      <c r="B26" s="155"/>
      <c r="C26" s="156">
        <v>200</v>
      </c>
      <c r="D26" s="156"/>
      <c r="E26" s="156"/>
      <c r="F26" s="156">
        <v>20</v>
      </c>
      <c r="G26" s="156">
        <v>10</v>
      </c>
      <c r="H26" s="156">
        <v>21</v>
      </c>
      <c r="I26" s="157">
        <v>5</v>
      </c>
      <c r="J26" s="162">
        <f t="shared" si="0"/>
        <v>256</v>
      </c>
    </row>
    <row r="27" spans="1:10" ht="12.75" thickBot="1">
      <c r="A27" s="151" t="str">
        <f>Otborochnie!P27</f>
        <v>Olga</v>
      </c>
      <c r="B27" s="158"/>
      <c r="C27" s="159"/>
      <c r="D27" s="159"/>
      <c r="E27" s="159"/>
      <c r="F27" s="159"/>
      <c r="G27" s="159"/>
      <c r="H27" s="159">
        <v>1</v>
      </c>
      <c r="I27" s="160"/>
      <c r="J27" s="163">
        <f t="shared" si="0"/>
        <v>1</v>
      </c>
    </row>
  </sheetData>
  <printOptions/>
  <pageMargins left="0.75" right="0.75" top="1" bottom="1" header="0.5" footer="0.5"/>
  <pageSetup horizontalDpi="200" verticalDpi="2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9"/>
  <sheetViews>
    <sheetView zoomScale="150" zoomScaleNormal="150" workbookViewId="0" topLeftCell="A1">
      <selection activeCell="AB6" sqref="AB6"/>
    </sheetView>
  </sheetViews>
  <sheetFormatPr defaultColWidth="11.421875" defaultRowHeight="12.75"/>
  <cols>
    <col min="1" max="1" width="19.140625" style="0" customWidth="1"/>
    <col min="2" max="11" width="6.7109375" style="0" customWidth="1"/>
    <col min="12" max="12" width="6.421875" style="0" customWidth="1"/>
    <col min="13" max="23" width="3.7109375" style="0" hidden="1" customWidth="1"/>
    <col min="24" max="24" width="9.8515625" style="0" hidden="1" customWidth="1"/>
    <col min="25" max="25" width="9.7109375" style="0" customWidth="1"/>
    <col min="26" max="16384" width="8.8515625" style="0" customWidth="1"/>
  </cols>
  <sheetData>
    <row r="1" spans="1:25" ht="12.75" thickBot="1">
      <c r="A1" s="55" t="s">
        <v>23</v>
      </c>
      <c r="B1" s="64" t="s">
        <v>82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  <c r="Y1" s="69" t="s">
        <v>89</v>
      </c>
    </row>
    <row r="2" spans="1:25" ht="12.75" thickBot="1">
      <c r="A2" s="55"/>
      <c r="B2" s="57" t="s">
        <v>85</v>
      </c>
      <c r="C2" s="58"/>
      <c r="D2" s="59"/>
      <c r="E2" s="60" t="s">
        <v>86</v>
      </c>
      <c r="F2" s="61"/>
      <c r="G2" s="60" t="s">
        <v>87</v>
      </c>
      <c r="H2" s="61"/>
      <c r="I2" s="60" t="s">
        <v>88</v>
      </c>
      <c r="J2" s="61"/>
      <c r="K2" s="62" t="s">
        <v>57</v>
      </c>
      <c r="L2" s="63"/>
      <c r="M2" s="57" t="s">
        <v>85</v>
      </c>
      <c r="N2" s="58"/>
      <c r="O2" s="59"/>
      <c r="P2" s="60" t="s">
        <v>86</v>
      </c>
      <c r="Q2" s="61"/>
      <c r="R2" s="60" t="s">
        <v>87</v>
      </c>
      <c r="S2" s="61"/>
      <c r="T2" s="60" t="s">
        <v>88</v>
      </c>
      <c r="U2" s="61"/>
      <c r="V2" s="62" t="s">
        <v>57</v>
      </c>
      <c r="W2" s="63"/>
      <c r="X2" s="67" t="s">
        <v>83</v>
      </c>
      <c r="Y2" s="70"/>
    </row>
    <row r="3" spans="1:25" ht="12.75" thickBot="1">
      <c r="A3" s="56"/>
      <c r="B3" s="44" t="s">
        <v>18</v>
      </c>
      <c r="C3" s="45" t="s">
        <v>19</v>
      </c>
      <c r="D3" s="46" t="s">
        <v>20</v>
      </c>
      <c r="E3" s="44" t="s">
        <v>18</v>
      </c>
      <c r="F3" s="46" t="s">
        <v>19</v>
      </c>
      <c r="G3" s="44" t="s">
        <v>18</v>
      </c>
      <c r="H3" s="46" t="s">
        <v>19</v>
      </c>
      <c r="I3" s="44" t="s">
        <v>18</v>
      </c>
      <c r="J3" s="46" t="s">
        <v>19</v>
      </c>
      <c r="K3" s="44" t="s">
        <v>18</v>
      </c>
      <c r="L3" s="46" t="s">
        <v>19</v>
      </c>
      <c r="M3" s="13" t="s">
        <v>18</v>
      </c>
      <c r="N3" s="14" t="s">
        <v>19</v>
      </c>
      <c r="O3" s="15" t="s">
        <v>20</v>
      </c>
      <c r="P3" s="13" t="s">
        <v>18</v>
      </c>
      <c r="Q3" s="15" t="s">
        <v>19</v>
      </c>
      <c r="R3" s="13" t="s">
        <v>18</v>
      </c>
      <c r="S3" s="15" t="s">
        <v>19</v>
      </c>
      <c r="T3" s="13" t="s">
        <v>18</v>
      </c>
      <c r="U3" s="15" t="s">
        <v>19</v>
      </c>
      <c r="V3" s="13" t="s">
        <v>18</v>
      </c>
      <c r="W3" s="15" t="s">
        <v>19</v>
      </c>
      <c r="X3" s="68"/>
      <c r="Y3" s="16" t="s">
        <v>90</v>
      </c>
    </row>
    <row r="4" spans="1:25" ht="12">
      <c r="A4" s="17" t="str">
        <f>Otborochnie!P2</f>
        <v>TRIV</v>
      </c>
      <c r="B4" s="164">
        <v>0</v>
      </c>
      <c r="C4" s="165">
        <v>2</v>
      </c>
      <c r="D4" s="166">
        <v>1</v>
      </c>
      <c r="E4" s="167"/>
      <c r="F4" s="166"/>
      <c r="G4" s="167"/>
      <c r="H4" s="166"/>
      <c r="I4" s="167"/>
      <c r="J4" s="166"/>
      <c r="K4" s="167"/>
      <c r="L4" s="166"/>
      <c r="M4" s="167"/>
      <c r="N4" s="165"/>
      <c r="O4" s="166"/>
      <c r="P4" s="167"/>
      <c r="Q4" s="166"/>
      <c r="R4" s="167"/>
      <c r="S4" s="166"/>
      <c r="T4" s="167"/>
      <c r="U4" s="166"/>
      <c r="V4" s="167"/>
      <c r="W4" s="166"/>
      <c r="X4" s="168"/>
      <c r="Y4" s="161">
        <f>SUM(B4:L4)</f>
        <v>3</v>
      </c>
    </row>
    <row r="5" spans="1:25" ht="12">
      <c r="A5" s="19" t="str">
        <f>Otborochnie!P3</f>
        <v>AlexGreen</v>
      </c>
      <c r="B5" s="169">
        <v>2</v>
      </c>
      <c r="C5" s="77">
        <v>2</v>
      </c>
      <c r="D5" s="170">
        <v>0</v>
      </c>
      <c r="E5" s="171"/>
      <c r="F5" s="170"/>
      <c r="G5" s="171"/>
      <c r="H5" s="170"/>
      <c r="I5" s="171"/>
      <c r="J5" s="170"/>
      <c r="K5" s="171"/>
      <c r="L5" s="170"/>
      <c r="M5" s="171"/>
      <c r="N5" s="77"/>
      <c r="O5" s="170"/>
      <c r="P5" s="171"/>
      <c r="Q5" s="170"/>
      <c r="R5" s="171"/>
      <c r="S5" s="170"/>
      <c r="T5" s="171"/>
      <c r="U5" s="170"/>
      <c r="V5" s="171"/>
      <c r="W5" s="170"/>
      <c r="X5" s="38"/>
      <c r="Y5" s="162">
        <f aca="true" t="shared" si="0" ref="Y5:Y29">SUM(B5:L5)</f>
        <v>4</v>
      </c>
    </row>
    <row r="6" spans="1:25" ht="12">
      <c r="A6" s="19" t="str">
        <f>Otborochnie!P4</f>
        <v>Dzepo</v>
      </c>
      <c r="B6" s="169">
        <v>1</v>
      </c>
      <c r="C6" s="77">
        <v>2</v>
      </c>
      <c r="D6" s="170">
        <v>2</v>
      </c>
      <c r="E6" s="171">
        <v>3</v>
      </c>
      <c r="F6" s="170">
        <v>0</v>
      </c>
      <c r="G6" s="171"/>
      <c r="H6" s="170"/>
      <c r="I6" s="171"/>
      <c r="J6" s="170"/>
      <c r="K6" s="171"/>
      <c r="L6" s="170"/>
      <c r="M6" s="171"/>
      <c r="N6" s="77"/>
      <c r="O6" s="170"/>
      <c r="P6" s="171"/>
      <c r="Q6" s="170"/>
      <c r="R6" s="171"/>
      <c r="S6" s="170"/>
      <c r="T6" s="171"/>
      <c r="U6" s="170"/>
      <c r="V6" s="171"/>
      <c r="W6" s="170"/>
      <c r="X6" s="38"/>
      <c r="Y6" s="162">
        <f t="shared" si="0"/>
        <v>8</v>
      </c>
    </row>
    <row r="7" spans="1:25" ht="12">
      <c r="A7" s="19" t="str">
        <f>Otborochnie!P5</f>
        <v>NATA</v>
      </c>
      <c r="B7" s="169">
        <v>0</v>
      </c>
      <c r="C7" s="77">
        <v>2</v>
      </c>
      <c r="D7" s="170">
        <v>0</v>
      </c>
      <c r="E7" s="171"/>
      <c r="F7" s="170"/>
      <c r="G7" s="171"/>
      <c r="H7" s="170"/>
      <c r="I7" s="171"/>
      <c r="J7" s="170"/>
      <c r="K7" s="171"/>
      <c r="L7" s="170"/>
      <c r="M7" s="171"/>
      <c r="N7" s="77"/>
      <c r="O7" s="170"/>
      <c r="P7" s="171"/>
      <c r="Q7" s="170"/>
      <c r="R7" s="171"/>
      <c r="S7" s="170"/>
      <c r="T7" s="171"/>
      <c r="U7" s="170"/>
      <c r="V7" s="171"/>
      <c r="W7" s="170"/>
      <c r="X7" s="38"/>
      <c r="Y7" s="162">
        <f t="shared" si="0"/>
        <v>2</v>
      </c>
    </row>
    <row r="8" spans="1:25" ht="12">
      <c r="A8" s="19" t="str">
        <f>Otborochnie!P6</f>
        <v>ARK65</v>
      </c>
      <c r="B8" s="169">
        <v>3</v>
      </c>
      <c r="C8" s="77">
        <v>1</v>
      </c>
      <c r="D8" s="170">
        <v>3</v>
      </c>
      <c r="E8" s="171"/>
      <c r="F8" s="170"/>
      <c r="G8" s="171"/>
      <c r="H8" s="170"/>
      <c r="I8" s="171"/>
      <c r="J8" s="170"/>
      <c r="K8" s="171"/>
      <c r="L8" s="170"/>
      <c r="M8" s="171"/>
      <c r="N8" s="77"/>
      <c r="O8" s="170"/>
      <c r="P8" s="171"/>
      <c r="Q8" s="170"/>
      <c r="R8" s="171"/>
      <c r="S8" s="170"/>
      <c r="T8" s="171"/>
      <c r="U8" s="170"/>
      <c r="V8" s="171"/>
      <c r="W8" s="170"/>
      <c r="X8" s="38"/>
      <c r="Y8" s="162">
        <f t="shared" si="0"/>
        <v>7</v>
      </c>
    </row>
    <row r="9" spans="1:25" ht="12">
      <c r="A9" s="19" t="str">
        <f>Otborochnie!P7</f>
        <v>Zdazz</v>
      </c>
      <c r="B9" s="169">
        <v>1</v>
      </c>
      <c r="C9" s="77">
        <v>1</v>
      </c>
      <c r="D9" s="170">
        <v>2</v>
      </c>
      <c r="E9" s="171"/>
      <c r="F9" s="170"/>
      <c r="G9" s="171"/>
      <c r="H9" s="170"/>
      <c r="I9" s="171"/>
      <c r="J9" s="170"/>
      <c r="K9" s="171"/>
      <c r="L9" s="170"/>
      <c r="M9" s="171"/>
      <c r="N9" s="77"/>
      <c r="O9" s="170"/>
      <c r="P9" s="171"/>
      <c r="Q9" s="170"/>
      <c r="R9" s="171"/>
      <c r="S9" s="170"/>
      <c r="T9" s="171"/>
      <c r="U9" s="170"/>
      <c r="V9" s="171"/>
      <c r="W9" s="170"/>
      <c r="X9" s="38"/>
      <c r="Y9" s="162">
        <f t="shared" si="0"/>
        <v>4</v>
      </c>
    </row>
    <row r="10" spans="1:25" ht="12">
      <c r="A10" s="19" t="str">
        <f>Otborochnie!P8</f>
        <v>Molibden</v>
      </c>
      <c r="B10" s="172">
        <v>6</v>
      </c>
      <c r="C10" s="77">
        <v>2</v>
      </c>
      <c r="D10" s="170">
        <v>1</v>
      </c>
      <c r="E10" s="171">
        <v>4</v>
      </c>
      <c r="F10" s="170">
        <v>4</v>
      </c>
      <c r="G10" s="171">
        <v>2</v>
      </c>
      <c r="H10" s="170">
        <v>4</v>
      </c>
      <c r="I10" s="171">
        <v>3</v>
      </c>
      <c r="J10" s="170">
        <v>3</v>
      </c>
      <c r="K10" s="171">
        <v>6</v>
      </c>
      <c r="L10" s="170">
        <v>3</v>
      </c>
      <c r="M10" s="171"/>
      <c r="N10" s="77"/>
      <c r="O10" s="170"/>
      <c r="P10" s="171"/>
      <c r="Q10" s="170"/>
      <c r="R10" s="171"/>
      <c r="S10" s="170"/>
      <c r="T10" s="171"/>
      <c r="U10" s="170"/>
      <c r="V10" s="171"/>
      <c r="W10" s="170"/>
      <c r="X10" s="38"/>
      <c r="Y10" s="177">
        <f t="shared" si="0"/>
        <v>38</v>
      </c>
    </row>
    <row r="11" spans="1:25" ht="12">
      <c r="A11" s="19" t="str">
        <f>Otborochnie!P9</f>
        <v>Snout</v>
      </c>
      <c r="B11" s="169">
        <v>5</v>
      </c>
      <c r="C11" s="77">
        <v>0</v>
      </c>
      <c r="D11" s="170">
        <v>0</v>
      </c>
      <c r="E11" s="171">
        <v>2</v>
      </c>
      <c r="F11" s="170">
        <v>0</v>
      </c>
      <c r="G11" s="171"/>
      <c r="H11" s="170"/>
      <c r="I11" s="171"/>
      <c r="J11" s="170"/>
      <c r="K11" s="171"/>
      <c r="L11" s="170"/>
      <c r="M11" s="171"/>
      <c r="N11" s="77"/>
      <c r="O11" s="170"/>
      <c r="P11" s="171"/>
      <c r="Q11" s="170"/>
      <c r="R11" s="171"/>
      <c r="S11" s="170"/>
      <c r="T11" s="171"/>
      <c r="U11" s="170"/>
      <c r="V11" s="171"/>
      <c r="W11" s="170"/>
      <c r="X11" s="38"/>
      <c r="Y11" s="162">
        <f t="shared" si="0"/>
        <v>7</v>
      </c>
    </row>
    <row r="12" spans="1:25" ht="12">
      <c r="A12" s="19" t="str">
        <f>Otborochnie!P10</f>
        <v>Юра</v>
      </c>
      <c r="B12" s="172">
        <v>6</v>
      </c>
      <c r="C12" s="77">
        <v>0</v>
      </c>
      <c r="D12" s="170">
        <v>1</v>
      </c>
      <c r="E12" s="171"/>
      <c r="F12" s="170"/>
      <c r="G12" s="171"/>
      <c r="H12" s="170"/>
      <c r="I12" s="171"/>
      <c r="J12" s="170"/>
      <c r="K12" s="171"/>
      <c r="L12" s="170"/>
      <c r="M12" s="171"/>
      <c r="N12" s="77"/>
      <c r="O12" s="170"/>
      <c r="P12" s="171"/>
      <c r="Q12" s="170"/>
      <c r="R12" s="171"/>
      <c r="S12" s="170"/>
      <c r="T12" s="171"/>
      <c r="U12" s="170"/>
      <c r="V12" s="171"/>
      <c r="W12" s="170"/>
      <c r="X12" s="173">
        <v>6</v>
      </c>
      <c r="Y12" s="162">
        <f t="shared" si="0"/>
        <v>7</v>
      </c>
    </row>
    <row r="13" spans="1:25" ht="12">
      <c r="A13" s="19" t="str">
        <f>Otborochnie!P11</f>
        <v>Nanyek</v>
      </c>
      <c r="B13" s="169">
        <v>2</v>
      </c>
      <c r="C13" s="77">
        <v>1</v>
      </c>
      <c r="D13" s="170">
        <v>2</v>
      </c>
      <c r="E13" s="171">
        <v>3</v>
      </c>
      <c r="F13" s="170">
        <v>3</v>
      </c>
      <c r="G13" s="171">
        <v>1</v>
      </c>
      <c r="H13" s="170">
        <v>1</v>
      </c>
      <c r="I13" s="171"/>
      <c r="J13" s="170"/>
      <c r="K13" s="171"/>
      <c r="L13" s="170"/>
      <c r="M13" s="171"/>
      <c r="N13" s="77"/>
      <c r="O13" s="170"/>
      <c r="P13" s="171"/>
      <c r="Q13" s="170"/>
      <c r="R13" s="171"/>
      <c r="S13" s="170"/>
      <c r="T13" s="171"/>
      <c r="U13" s="170"/>
      <c r="V13" s="171"/>
      <c r="W13" s="170"/>
      <c r="X13" s="38"/>
      <c r="Y13" s="162">
        <f t="shared" si="0"/>
        <v>13</v>
      </c>
    </row>
    <row r="14" spans="1:25" ht="12">
      <c r="A14" s="19" t="str">
        <f>Otborochnie!P12</f>
        <v>SHALKE</v>
      </c>
      <c r="B14" s="169">
        <v>2</v>
      </c>
      <c r="C14" s="77">
        <v>3</v>
      </c>
      <c r="D14" s="170">
        <v>2</v>
      </c>
      <c r="E14" s="171">
        <v>5</v>
      </c>
      <c r="F14" s="170">
        <v>3</v>
      </c>
      <c r="G14" s="171">
        <v>3</v>
      </c>
      <c r="H14" s="170">
        <v>4</v>
      </c>
      <c r="I14" s="171"/>
      <c r="J14" s="170"/>
      <c r="K14" s="171"/>
      <c r="L14" s="170"/>
      <c r="M14" s="171"/>
      <c r="N14" s="77"/>
      <c r="O14" s="170"/>
      <c r="P14" s="171"/>
      <c r="Q14" s="170"/>
      <c r="R14" s="171"/>
      <c r="S14" s="170"/>
      <c r="T14" s="171"/>
      <c r="U14" s="170"/>
      <c r="V14" s="171"/>
      <c r="W14" s="170"/>
      <c r="X14" s="38"/>
      <c r="Y14" s="162">
        <f t="shared" si="0"/>
        <v>22</v>
      </c>
    </row>
    <row r="15" spans="1:25" ht="12">
      <c r="A15" s="19" t="str">
        <f>Otborochnie!P13</f>
        <v>Goal</v>
      </c>
      <c r="B15" s="169">
        <v>2</v>
      </c>
      <c r="C15" s="77">
        <v>3</v>
      </c>
      <c r="D15" s="170">
        <v>0</v>
      </c>
      <c r="E15" s="171">
        <v>4</v>
      </c>
      <c r="F15" s="170">
        <v>2</v>
      </c>
      <c r="G15" s="171">
        <v>5</v>
      </c>
      <c r="H15" s="170">
        <v>2</v>
      </c>
      <c r="I15" s="171">
        <v>4</v>
      </c>
      <c r="J15" s="170">
        <v>4</v>
      </c>
      <c r="K15" s="171">
        <v>1</v>
      </c>
      <c r="L15" s="170">
        <v>2</v>
      </c>
      <c r="M15" s="171"/>
      <c r="N15" s="77"/>
      <c r="O15" s="170"/>
      <c r="P15" s="171"/>
      <c r="Q15" s="170"/>
      <c r="R15" s="171"/>
      <c r="S15" s="170"/>
      <c r="T15" s="171"/>
      <c r="U15" s="170"/>
      <c r="V15" s="171"/>
      <c r="W15" s="170"/>
      <c r="X15" s="38"/>
      <c r="Y15" s="162">
        <f t="shared" si="0"/>
        <v>29</v>
      </c>
    </row>
    <row r="16" spans="1:25" ht="12">
      <c r="A16" s="19" t="str">
        <f>Otborochnie!P14</f>
        <v>Любитель блондинок</v>
      </c>
      <c r="B16" s="169">
        <v>0</v>
      </c>
      <c r="C16" s="77">
        <v>2</v>
      </c>
      <c r="D16" s="170">
        <v>2</v>
      </c>
      <c r="E16" s="171">
        <v>3</v>
      </c>
      <c r="F16" s="170">
        <v>0</v>
      </c>
      <c r="G16" s="171"/>
      <c r="H16" s="170"/>
      <c r="I16" s="171"/>
      <c r="J16" s="170"/>
      <c r="K16" s="171"/>
      <c r="L16" s="170"/>
      <c r="M16" s="171"/>
      <c r="N16" s="77"/>
      <c r="O16" s="170"/>
      <c r="P16" s="171"/>
      <c r="Q16" s="170"/>
      <c r="R16" s="171"/>
      <c r="S16" s="170"/>
      <c r="T16" s="171"/>
      <c r="U16" s="170"/>
      <c r="V16" s="171"/>
      <c r="W16" s="170"/>
      <c r="X16" s="38"/>
      <c r="Y16" s="162">
        <f t="shared" si="0"/>
        <v>7</v>
      </c>
    </row>
    <row r="17" spans="1:25" ht="12">
      <c r="A17" s="19" t="str">
        <f>Otborochnie!P15</f>
        <v>TORRE</v>
      </c>
      <c r="B17" s="169">
        <v>1</v>
      </c>
      <c r="C17" s="77">
        <v>2</v>
      </c>
      <c r="D17" s="170">
        <v>0</v>
      </c>
      <c r="E17" s="171"/>
      <c r="F17" s="170"/>
      <c r="G17" s="171"/>
      <c r="H17" s="170"/>
      <c r="I17" s="171"/>
      <c r="J17" s="170"/>
      <c r="K17" s="171"/>
      <c r="L17" s="170"/>
      <c r="M17" s="171"/>
      <c r="N17" s="77"/>
      <c r="O17" s="170"/>
      <c r="P17" s="171"/>
      <c r="Q17" s="170"/>
      <c r="R17" s="171"/>
      <c r="S17" s="170"/>
      <c r="T17" s="171"/>
      <c r="U17" s="170"/>
      <c r="V17" s="171"/>
      <c r="W17" s="170"/>
      <c r="X17" s="38"/>
      <c r="Y17" s="162">
        <f t="shared" si="0"/>
        <v>3</v>
      </c>
    </row>
    <row r="18" spans="1:25" ht="12">
      <c r="A18" s="19" t="str">
        <f>Otborochnie!P16</f>
        <v>Андрей Южный</v>
      </c>
      <c r="B18" s="169">
        <v>1</v>
      </c>
      <c r="C18" s="77">
        <v>0</v>
      </c>
      <c r="D18" s="170">
        <v>3</v>
      </c>
      <c r="E18" s="171">
        <v>1</v>
      </c>
      <c r="F18" s="170">
        <v>1</v>
      </c>
      <c r="G18" s="171">
        <v>1</v>
      </c>
      <c r="H18" s="170">
        <v>2</v>
      </c>
      <c r="I18" s="171"/>
      <c r="J18" s="170"/>
      <c r="K18" s="171"/>
      <c r="L18" s="170"/>
      <c r="M18" s="171"/>
      <c r="N18" s="77"/>
      <c r="O18" s="170"/>
      <c r="P18" s="171"/>
      <c r="Q18" s="170"/>
      <c r="R18" s="171"/>
      <c r="S18" s="170"/>
      <c r="T18" s="171"/>
      <c r="U18" s="170"/>
      <c r="V18" s="171"/>
      <c r="W18" s="170"/>
      <c r="X18" s="38"/>
      <c r="Y18" s="162">
        <f t="shared" si="0"/>
        <v>9</v>
      </c>
    </row>
    <row r="19" spans="1:25" ht="12">
      <c r="A19" s="19" t="str">
        <f>Otborochnie!P17</f>
        <v>Toha</v>
      </c>
      <c r="B19" s="169">
        <v>2</v>
      </c>
      <c r="C19" s="77">
        <v>5</v>
      </c>
      <c r="D19" s="170">
        <v>1</v>
      </c>
      <c r="E19" s="171">
        <v>2</v>
      </c>
      <c r="F19" s="170">
        <v>2</v>
      </c>
      <c r="G19" s="171"/>
      <c r="H19" s="170"/>
      <c r="I19" s="171"/>
      <c r="J19" s="170"/>
      <c r="K19" s="171"/>
      <c r="L19" s="170"/>
      <c r="M19" s="171"/>
      <c r="N19" s="77"/>
      <c r="O19" s="170"/>
      <c r="P19" s="171"/>
      <c r="Q19" s="170"/>
      <c r="R19" s="171"/>
      <c r="S19" s="170"/>
      <c r="T19" s="171"/>
      <c r="U19" s="170"/>
      <c r="V19" s="171"/>
      <c r="W19" s="170"/>
      <c r="X19" s="38"/>
      <c r="Y19" s="162">
        <f t="shared" si="0"/>
        <v>12</v>
      </c>
    </row>
    <row r="20" spans="1:25" ht="12">
      <c r="A20" s="19" t="str">
        <f>Otborochnie!P18</f>
        <v>IGGY</v>
      </c>
      <c r="B20" s="169">
        <v>0</v>
      </c>
      <c r="C20" s="77">
        <v>1</v>
      </c>
      <c r="D20" s="170">
        <v>1</v>
      </c>
      <c r="E20" s="171"/>
      <c r="F20" s="170"/>
      <c r="G20" s="171"/>
      <c r="H20" s="170"/>
      <c r="I20" s="171"/>
      <c r="J20" s="170"/>
      <c r="K20" s="171"/>
      <c r="L20" s="170"/>
      <c r="M20" s="171"/>
      <c r="N20" s="77"/>
      <c r="O20" s="170"/>
      <c r="P20" s="171"/>
      <c r="Q20" s="170"/>
      <c r="R20" s="171"/>
      <c r="S20" s="170"/>
      <c r="T20" s="171"/>
      <c r="U20" s="170"/>
      <c r="V20" s="171"/>
      <c r="W20" s="170"/>
      <c r="X20" s="38"/>
      <c r="Y20" s="162">
        <f t="shared" si="0"/>
        <v>2</v>
      </c>
    </row>
    <row r="21" spans="1:25" ht="12">
      <c r="A21" s="19" t="str">
        <f>Otborochnie!P19</f>
        <v>koztya42</v>
      </c>
      <c r="B21" s="169">
        <v>3</v>
      </c>
      <c r="C21" s="77">
        <v>3</v>
      </c>
      <c r="D21" s="170">
        <v>3</v>
      </c>
      <c r="E21" s="171">
        <v>2</v>
      </c>
      <c r="F21" s="170">
        <v>1</v>
      </c>
      <c r="G21" s="171"/>
      <c r="H21" s="170"/>
      <c r="I21" s="171"/>
      <c r="J21" s="170"/>
      <c r="K21" s="171"/>
      <c r="L21" s="170"/>
      <c r="M21" s="171"/>
      <c r="N21" s="77"/>
      <c r="O21" s="170"/>
      <c r="P21" s="171"/>
      <c r="Q21" s="170"/>
      <c r="R21" s="171"/>
      <c r="S21" s="170"/>
      <c r="T21" s="171"/>
      <c r="U21" s="170"/>
      <c r="V21" s="171"/>
      <c r="W21" s="170"/>
      <c r="X21" s="38"/>
      <c r="Y21" s="162">
        <f t="shared" si="0"/>
        <v>12</v>
      </c>
    </row>
    <row r="22" spans="1:25" ht="12">
      <c r="A22" s="19" t="str">
        <f>Otborochnie!P20</f>
        <v>Asher32</v>
      </c>
      <c r="B22" s="169">
        <v>3</v>
      </c>
      <c r="C22" s="77">
        <v>2</v>
      </c>
      <c r="D22" s="170">
        <v>1</v>
      </c>
      <c r="E22" s="171">
        <v>1</v>
      </c>
      <c r="F22" s="170">
        <v>2</v>
      </c>
      <c r="G22" s="171"/>
      <c r="H22" s="170"/>
      <c r="I22" s="171"/>
      <c r="J22" s="170"/>
      <c r="K22" s="171"/>
      <c r="L22" s="170"/>
      <c r="M22" s="171"/>
      <c r="N22" s="77"/>
      <c r="O22" s="170"/>
      <c r="P22" s="171"/>
      <c r="Q22" s="170"/>
      <c r="R22" s="171"/>
      <c r="S22" s="170"/>
      <c r="T22" s="171"/>
      <c r="U22" s="170"/>
      <c r="V22" s="171"/>
      <c r="W22" s="170"/>
      <c r="X22" s="38"/>
      <c r="Y22" s="162">
        <f t="shared" si="0"/>
        <v>9</v>
      </c>
    </row>
    <row r="23" spans="1:25" ht="12">
      <c r="A23" s="19" t="str">
        <f>Otborochnie!P21</f>
        <v>Vlad150</v>
      </c>
      <c r="B23" s="169">
        <v>5</v>
      </c>
      <c r="C23" s="77">
        <v>0</v>
      </c>
      <c r="D23" s="170">
        <v>4</v>
      </c>
      <c r="E23" s="171">
        <v>2</v>
      </c>
      <c r="F23" s="170">
        <v>0</v>
      </c>
      <c r="G23" s="171"/>
      <c r="H23" s="170"/>
      <c r="I23" s="171"/>
      <c r="J23" s="170"/>
      <c r="K23" s="171"/>
      <c r="L23" s="170"/>
      <c r="M23" s="171"/>
      <c r="N23" s="77"/>
      <c r="O23" s="170"/>
      <c r="P23" s="171"/>
      <c r="Q23" s="170"/>
      <c r="R23" s="171"/>
      <c r="S23" s="170"/>
      <c r="T23" s="171"/>
      <c r="U23" s="170"/>
      <c r="V23" s="171"/>
      <c r="W23" s="170"/>
      <c r="X23" s="38"/>
      <c r="Y23" s="162">
        <f t="shared" si="0"/>
        <v>11</v>
      </c>
    </row>
    <row r="24" spans="1:25" ht="12">
      <c r="A24" s="19" t="str">
        <f>Otborochnie!P22</f>
        <v>Управленец</v>
      </c>
      <c r="B24" s="169">
        <v>3</v>
      </c>
      <c r="C24" s="77">
        <v>0</v>
      </c>
      <c r="D24" s="170">
        <v>3</v>
      </c>
      <c r="E24" s="171">
        <v>0</v>
      </c>
      <c r="F24" s="170">
        <v>1</v>
      </c>
      <c r="G24" s="171"/>
      <c r="H24" s="170"/>
      <c r="I24" s="171"/>
      <c r="J24" s="170"/>
      <c r="K24" s="171"/>
      <c r="L24" s="170"/>
      <c r="M24" s="171"/>
      <c r="N24" s="77"/>
      <c r="O24" s="170"/>
      <c r="P24" s="171"/>
      <c r="Q24" s="170"/>
      <c r="R24" s="171"/>
      <c r="S24" s="170"/>
      <c r="T24" s="171"/>
      <c r="U24" s="170"/>
      <c r="V24" s="171"/>
      <c r="W24" s="170"/>
      <c r="X24" s="38"/>
      <c r="Y24" s="162">
        <f t="shared" si="0"/>
        <v>7</v>
      </c>
    </row>
    <row r="25" spans="1:25" ht="12">
      <c r="A25" s="19" t="str">
        <f>Otborochnie!P23</f>
        <v>Lena</v>
      </c>
      <c r="B25" s="169">
        <v>3</v>
      </c>
      <c r="C25" s="77">
        <v>3</v>
      </c>
      <c r="D25" s="170">
        <v>3</v>
      </c>
      <c r="E25" s="171">
        <v>2</v>
      </c>
      <c r="F25" s="170">
        <v>1</v>
      </c>
      <c r="G25" s="171">
        <v>2</v>
      </c>
      <c r="H25" s="170">
        <v>3</v>
      </c>
      <c r="I25" s="171"/>
      <c r="J25" s="170"/>
      <c r="K25" s="171"/>
      <c r="L25" s="170"/>
      <c r="M25" s="171"/>
      <c r="N25" s="77"/>
      <c r="O25" s="170"/>
      <c r="P25" s="171"/>
      <c r="Q25" s="170"/>
      <c r="R25" s="171"/>
      <c r="S25" s="170"/>
      <c r="T25" s="171"/>
      <c r="U25" s="170"/>
      <c r="V25" s="171"/>
      <c r="W25" s="170"/>
      <c r="X25" s="38"/>
      <c r="Y25" s="162">
        <f t="shared" si="0"/>
        <v>17</v>
      </c>
    </row>
    <row r="26" spans="1:25" ht="12">
      <c r="A26" s="19" t="str">
        <f>Otborochnie!P24</f>
        <v>ScorpioN</v>
      </c>
      <c r="B26" s="169">
        <v>1</v>
      </c>
      <c r="C26" s="77">
        <v>4</v>
      </c>
      <c r="D26" s="170">
        <v>4</v>
      </c>
      <c r="E26" s="171">
        <v>2</v>
      </c>
      <c r="F26" s="170">
        <v>2</v>
      </c>
      <c r="G26" s="171">
        <v>4</v>
      </c>
      <c r="H26" s="170">
        <v>3</v>
      </c>
      <c r="I26" s="171">
        <v>1</v>
      </c>
      <c r="J26" s="170">
        <v>4</v>
      </c>
      <c r="K26" s="171">
        <v>2</v>
      </c>
      <c r="L26" s="170">
        <v>3</v>
      </c>
      <c r="M26" s="171"/>
      <c r="N26" s="77"/>
      <c r="O26" s="170"/>
      <c r="P26" s="171"/>
      <c r="Q26" s="170"/>
      <c r="R26" s="171"/>
      <c r="S26" s="170"/>
      <c r="T26" s="171"/>
      <c r="U26" s="170"/>
      <c r="V26" s="171"/>
      <c r="W26" s="170"/>
      <c r="X26" s="38"/>
      <c r="Y26" s="162">
        <f t="shared" si="0"/>
        <v>30</v>
      </c>
    </row>
    <row r="27" spans="1:25" ht="12">
      <c r="A27" s="19" t="str">
        <f>Otborochnie!P25</f>
        <v>Леля</v>
      </c>
      <c r="B27" s="169">
        <v>0</v>
      </c>
      <c r="C27" s="77">
        <v>3</v>
      </c>
      <c r="D27" s="170">
        <v>1</v>
      </c>
      <c r="E27" s="171"/>
      <c r="F27" s="170"/>
      <c r="G27" s="171"/>
      <c r="H27" s="170"/>
      <c r="I27" s="171"/>
      <c r="J27" s="170"/>
      <c r="K27" s="171"/>
      <c r="L27" s="170"/>
      <c r="M27" s="171"/>
      <c r="N27" s="77"/>
      <c r="O27" s="170"/>
      <c r="P27" s="171"/>
      <c r="Q27" s="170"/>
      <c r="R27" s="171"/>
      <c r="S27" s="170"/>
      <c r="T27" s="171"/>
      <c r="U27" s="170"/>
      <c r="V27" s="171"/>
      <c r="W27" s="170"/>
      <c r="X27" s="38"/>
      <c r="Y27" s="162">
        <f t="shared" si="0"/>
        <v>4</v>
      </c>
    </row>
    <row r="28" spans="1:25" ht="12">
      <c r="A28" s="19" t="str">
        <f>Otborochnie!P26</f>
        <v>Pechatnik</v>
      </c>
      <c r="B28" s="169">
        <v>3</v>
      </c>
      <c r="C28" s="77">
        <v>2</v>
      </c>
      <c r="D28" s="170">
        <v>2</v>
      </c>
      <c r="E28" s="171">
        <v>3</v>
      </c>
      <c r="F28" s="170">
        <v>1</v>
      </c>
      <c r="G28" s="171">
        <v>2</v>
      </c>
      <c r="H28" s="170">
        <v>3</v>
      </c>
      <c r="I28" s="171">
        <v>3</v>
      </c>
      <c r="J28" s="170">
        <v>4</v>
      </c>
      <c r="K28" s="171">
        <v>2</v>
      </c>
      <c r="L28" s="170">
        <v>3</v>
      </c>
      <c r="M28" s="171"/>
      <c r="N28" s="77"/>
      <c r="O28" s="170"/>
      <c r="P28" s="171"/>
      <c r="Q28" s="170"/>
      <c r="R28" s="171"/>
      <c r="S28" s="170"/>
      <c r="T28" s="171"/>
      <c r="U28" s="170"/>
      <c r="V28" s="171"/>
      <c r="W28" s="170"/>
      <c r="X28" s="38"/>
      <c r="Y28" s="162">
        <f t="shared" si="0"/>
        <v>28</v>
      </c>
    </row>
    <row r="29" spans="1:25" ht="12.75" thickBot="1">
      <c r="A29" s="43" t="str">
        <f>Otborochnie!P27</f>
        <v>Olga</v>
      </c>
      <c r="B29" s="174">
        <v>0</v>
      </c>
      <c r="C29" s="90">
        <v>2</v>
      </c>
      <c r="D29" s="175">
        <v>1</v>
      </c>
      <c r="E29" s="176"/>
      <c r="F29" s="175"/>
      <c r="G29" s="176"/>
      <c r="H29" s="175"/>
      <c r="I29" s="176"/>
      <c r="J29" s="175"/>
      <c r="K29" s="176"/>
      <c r="L29" s="175"/>
      <c r="M29" s="176"/>
      <c r="N29" s="90"/>
      <c r="O29" s="175"/>
      <c r="P29" s="176"/>
      <c r="Q29" s="175"/>
      <c r="R29" s="176"/>
      <c r="S29" s="175"/>
      <c r="T29" s="176"/>
      <c r="U29" s="175"/>
      <c r="V29" s="176"/>
      <c r="W29" s="175"/>
      <c r="X29" s="39"/>
      <c r="Y29" s="163">
        <f t="shared" si="0"/>
        <v>3</v>
      </c>
    </row>
  </sheetData>
  <mergeCells count="14">
    <mergeCell ref="Y1:Y2"/>
    <mergeCell ref="I2:J2"/>
    <mergeCell ref="K2:L2"/>
    <mergeCell ref="B1:X1"/>
    <mergeCell ref="X2:X3"/>
    <mergeCell ref="V2:W2"/>
    <mergeCell ref="M2:O2"/>
    <mergeCell ref="P2:Q2"/>
    <mergeCell ref="R2:S2"/>
    <mergeCell ref="T2:U2"/>
    <mergeCell ref="A1:A3"/>
    <mergeCell ref="B2:D2"/>
    <mergeCell ref="E2:F2"/>
    <mergeCell ref="G2:H2"/>
  </mergeCells>
  <printOptions/>
  <pageMargins left="0.75" right="0.75" top="1" bottom="1" header="0.5" footer="0.5"/>
  <pageSetup horizontalDpi="200" verticalDpi="2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8"/>
  <sheetViews>
    <sheetView zoomScale="150" zoomScaleNormal="150" workbookViewId="0" topLeftCell="A1">
      <selection activeCell="E19" sqref="B19:E19"/>
    </sheetView>
  </sheetViews>
  <sheetFormatPr defaultColWidth="11.421875" defaultRowHeight="12.75"/>
  <cols>
    <col min="1" max="1" width="6.421875" style="0" customWidth="1"/>
    <col min="2" max="2" width="19.00390625" style="0" bestFit="1" customWidth="1"/>
    <col min="3" max="3" width="6.28125" style="0" customWidth="1"/>
    <col min="4" max="6" width="6.421875" style="0" customWidth="1"/>
    <col min="7" max="7" width="6.8515625" style="0" customWidth="1"/>
    <col min="8" max="8" width="6.28125" style="0" customWidth="1"/>
    <col min="9" max="9" width="6.8515625" style="0" customWidth="1"/>
    <col min="10" max="10" width="6.7109375" style="0" customWidth="1"/>
    <col min="11" max="11" width="6.421875" style="0" customWidth="1"/>
    <col min="12" max="13" width="7.00390625" style="0" customWidth="1"/>
    <col min="14" max="20" width="8.8515625" style="0" customWidth="1"/>
    <col min="21" max="21" width="9.421875" style="0" customWidth="1"/>
    <col min="22" max="16384" width="8.8515625" style="0" customWidth="1"/>
  </cols>
  <sheetData>
    <row r="1" spans="1:15" ht="12">
      <c r="A1" s="185" t="s">
        <v>68</v>
      </c>
      <c r="B1" s="188" t="s">
        <v>23</v>
      </c>
      <c r="C1" s="179" t="s">
        <v>85</v>
      </c>
      <c r="D1" s="178"/>
      <c r="E1" s="180"/>
      <c r="F1" s="182" t="s">
        <v>86</v>
      </c>
      <c r="G1" s="183"/>
      <c r="H1" s="184" t="s">
        <v>87</v>
      </c>
      <c r="I1" s="181"/>
      <c r="J1" s="182" t="s">
        <v>88</v>
      </c>
      <c r="K1" s="183"/>
      <c r="L1" s="179" t="s">
        <v>57</v>
      </c>
      <c r="M1" s="180"/>
      <c r="N1" s="73" t="s">
        <v>91</v>
      </c>
      <c r="O1" s="71" t="s">
        <v>92</v>
      </c>
    </row>
    <row r="2" spans="1:15" ht="12.75" thickBot="1">
      <c r="A2" s="186"/>
      <c r="B2" s="189"/>
      <c r="C2" s="187" t="s">
        <v>18</v>
      </c>
      <c r="D2" s="11" t="s">
        <v>19</v>
      </c>
      <c r="E2" s="12" t="s">
        <v>20</v>
      </c>
      <c r="F2" s="10" t="s">
        <v>18</v>
      </c>
      <c r="G2" s="12" t="s">
        <v>19</v>
      </c>
      <c r="H2" s="10" t="s">
        <v>18</v>
      </c>
      <c r="I2" s="12" t="s">
        <v>19</v>
      </c>
      <c r="J2" s="29" t="s">
        <v>18</v>
      </c>
      <c r="K2" s="30" t="s">
        <v>19</v>
      </c>
      <c r="L2" s="31" t="s">
        <v>18</v>
      </c>
      <c r="M2" s="32" t="s">
        <v>19</v>
      </c>
      <c r="N2" s="74"/>
      <c r="O2" s="72"/>
    </row>
    <row r="3" spans="1:15" ht="12">
      <c r="A3" s="133">
        <v>1</v>
      </c>
      <c r="B3" s="17" t="str">
        <f>Otborochnie!P8</f>
        <v>Molibden</v>
      </c>
      <c r="C3" s="164">
        <v>223</v>
      </c>
      <c r="D3" s="153">
        <v>131</v>
      </c>
      <c r="E3" s="154">
        <v>142</v>
      </c>
      <c r="F3" s="152">
        <v>176</v>
      </c>
      <c r="G3" s="154">
        <v>189</v>
      </c>
      <c r="H3" s="164">
        <v>163</v>
      </c>
      <c r="I3" s="154">
        <v>176</v>
      </c>
      <c r="J3" s="164">
        <v>115</v>
      </c>
      <c r="K3" s="154">
        <v>185</v>
      </c>
      <c r="L3" s="152">
        <v>179</v>
      </c>
      <c r="M3" s="190">
        <v>191</v>
      </c>
      <c r="N3" s="191">
        <f aca="true" t="shared" si="0" ref="N3:N28">AVERAGE(C3:M3)</f>
        <v>170</v>
      </c>
      <c r="O3" s="26">
        <v>11</v>
      </c>
    </row>
    <row r="4" spans="1:15" ht="12">
      <c r="A4" s="134">
        <v>2</v>
      </c>
      <c r="B4" s="5" t="str">
        <f>Otborochnie!P23</f>
        <v>Lena</v>
      </c>
      <c r="C4" s="169">
        <v>159</v>
      </c>
      <c r="D4" s="156">
        <v>171</v>
      </c>
      <c r="E4" s="157">
        <v>146</v>
      </c>
      <c r="F4" s="155">
        <v>129</v>
      </c>
      <c r="G4" s="157">
        <v>188</v>
      </c>
      <c r="H4" s="169">
        <v>130</v>
      </c>
      <c r="I4" s="157">
        <v>140</v>
      </c>
      <c r="J4" s="169"/>
      <c r="K4" s="157"/>
      <c r="L4" s="155"/>
      <c r="M4" s="192"/>
      <c r="N4" s="193">
        <f t="shared" si="0"/>
        <v>151.85714285714286</v>
      </c>
      <c r="O4" s="27">
        <v>7</v>
      </c>
    </row>
    <row r="5" spans="1:15" ht="12">
      <c r="A5" s="134">
        <v>3</v>
      </c>
      <c r="B5" s="5" t="str">
        <f>Otborochnie!P12</f>
        <v>SHALKE</v>
      </c>
      <c r="C5" s="169">
        <v>148</v>
      </c>
      <c r="D5" s="156">
        <v>153</v>
      </c>
      <c r="E5" s="157">
        <v>139</v>
      </c>
      <c r="F5" s="155">
        <v>131</v>
      </c>
      <c r="G5" s="157">
        <v>179</v>
      </c>
      <c r="H5" s="169">
        <v>170</v>
      </c>
      <c r="I5" s="157">
        <v>123</v>
      </c>
      <c r="J5" s="169"/>
      <c r="K5" s="157"/>
      <c r="L5" s="155"/>
      <c r="M5" s="192"/>
      <c r="N5" s="193">
        <f t="shared" si="0"/>
        <v>149</v>
      </c>
      <c r="O5" s="27">
        <v>7</v>
      </c>
    </row>
    <row r="6" spans="1:18" ht="12">
      <c r="A6" s="134">
        <v>4</v>
      </c>
      <c r="B6" s="5" t="str">
        <f>Otborochnie!P24</f>
        <v>ScorpioN</v>
      </c>
      <c r="C6" s="169">
        <v>107</v>
      </c>
      <c r="D6" s="156">
        <v>184</v>
      </c>
      <c r="E6" s="157">
        <v>188</v>
      </c>
      <c r="F6" s="155">
        <v>143</v>
      </c>
      <c r="G6" s="157">
        <v>135</v>
      </c>
      <c r="H6" s="169">
        <v>146</v>
      </c>
      <c r="I6" s="157">
        <v>142</v>
      </c>
      <c r="J6" s="169">
        <v>142</v>
      </c>
      <c r="K6" s="157">
        <v>168</v>
      </c>
      <c r="L6" s="155">
        <v>131</v>
      </c>
      <c r="M6" s="192">
        <v>144</v>
      </c>
      <c r="N6" s="193">
        <f t="shared" si="0"/>
        <v>148.1818181818182</v>
      </c>
      <c r="O6" s="27">
        <v>11</v>
      </c>
      <c r="P6" s="9"/>
      <c r="Q6" s="9"/>
      <c r="R6" s="9"/>
    </row>
    <row r="7" spans="1:18" ht="12">
      <c r="A7" s="134">
        <v>5</v>
      </c>
      <c r="B7" s="5" t="str">
        <f>Otborochnie!P26</f>
        <v>Pechatnik</v>
      </c>
      <c r="C7" s="169">
        <v>138</v>
      </c>
      <c r="D7" s="156">
        <v>142</v>
      </c>
      <c r="E7" s="157">
        <v>157</v>
      </c>
      <c r="F7" s="155">
        <v>140</v>
      </c>
      <c r="G7" s="157">
        <v>119</v>
      </c>
      <c r="H7" s="169">
        <v>167</v>
      </c>
      <c r="I7" s="157">
        <v>145</v>
      </c>
      <c r="J7" s="169">
        <v>145</v>
      </c>
      <c r="K7" s="157">
        <v>179</v>
      </c>
      <c r="L7" s="155">
        <v>137</v>
      </c>
      <c r="M7" s="192">
        <v>131</v>
      </c>
      <c r="N7" s="193">
        <f t="shared" si="0"/>
        <v>145.45454545454547</v>
      </c>
      <c r="O7" s="27">
        <v>11</v>
      </c>
      <c r="P7" s="9"/>
      <c r="Q7" s="9"/>
      <c r="R7" s="9"/>
    </row>
    <row r="8" spans="1:18" ht="12">
      <c r="A8" s="134">
        <v>6</v>
      </c>
      <c r="B8" s="5" t="str">
        <f>Otborochnie!P13</f>
        <v>Goal</v>
      </c>
      <c r="C8" s="169">
        <v>159</v>
      </c>
      <c r="D8" s="156">
        <v>122</v>
      </c>
      <c r="E8" s="157">
        <v>133</v>
      </c>
      <c r="F8" s="155">
        <v>130</v>
      </c>
      <c r="G8" s="157">
        <v>150</v>
      </c>
      <c r="H8" s="169">
        <v>149</v>
      </c>
      <c r="I8" s="157">
        <v>185</v>
      </c>
      <c r="J8" s="169">
        <v>159</v>
      </c>
      <c r="K8" s="157">
        <v>141</v>
      </c>
      <c r="L8" s="155">
        <v>113</v>
      </c>
      <c r="M8" s="192">
        <v>151</v>
      </c>
      <c r="N8" s="193">
        <f t="shared" si="0"/>
        <v>144.72727272727272</v>
      </c>
      <c r="O8" s="27">
        <v>11</v>
      </c>
      <c r="P8" s="8"/>
      <c r="Q8" s="8"/>
      <c r="R8" s="9"/>
    </row>
    <row r="9" spans="1:18" ht="12">
      <c r="A9" s="134">
        <v>7</v>
      </c>
      <c r="B9" s="5" t="str">
        <f>Otborochnie!P11</f>
        <v>Nanyek</v>
      </c>
      <c r="C9" s="169">
        <v>157</v>
      </c>
      <c r="D9" s="156">
        <v>120</v>
      </c>
      <c r="E9" s="157">
        <v>116</v>
      </c>
      <c r="F9" s="155">
        <v>154</v>
      </c>
      <c r="G9" s="157">
        <v>171</v>
      </c>
      <c r="H9" s="169">
        <v>151</v>
      </c>
      <c r="I9" s="157">
        <v>143</v>
      </c>
      <c r="J9" s="169"/>
      <c r="K9" s="157"/>
      <c r="L9" s="155"/>
      <c r="M9" s="192"/>
      <c r="N9" s="193">
        <f t="shared" si="0"/>
        <v>144.57142857142858</v>
      </c>
      <c r="O9" s="27">
        <v>7</v>
      </c>
      <c r="P9" s="9"/>
      <c r="Q9" s="9"/>
      <c r="R9" s="9"/>
    </row>
    <row r="10" spans="1:18" ht="12">
      <c r="A10" s="134">
        <v>8</v>
      </c>
      <c r="B10" s="5" t="str">
        <f>Otborochnie!P21</f>
        <v>Vlad150</v>
      </c>
      <c r="C10" s="169">
        <v>176</v>
      </c>
      <c r="D10" s="156">
        <v>117</v>
      </c>
      <c r="E10" s="157">
        <v>155</v>
      </c>
      <c r="F10" s="155">
        <v>130</v>
      </c>
      <c r="G10" s="157">
        <v>103</v>
      </c>
      <c r="H10" s="169"/>
      <c r="I10" s="157"/>
      <c r="J10" s="169"/>
      <c r="K10" s="157"/>
      <c r="L10" s="155"/>
      <c r="M10" s="192"/>
      <c r="N10" s="193">
        <f t="shared" si="0"/>
        <v>136.2</v>
      </c>
      <c r="O10" s="27">
        <v>5</v>
      </c>
      <c r="P10" s="9"/>
      <c r="Q10" s="9"/>
      <c r="R10" s="9"/>
    </row>
    <row r="11" spans="1:18" ht="12">
      <c r="A11" s="134">
        <v>9</v>
      </c>
      <c r="B11" s="5" t="str">
        <f>Otborochnie!P14</f>
        <v>Любитель блондинок</v>
      </c>
      <c r="C11" s="169">
        <v>127</v>
      </c>
      <c r="D11" s="156">
        <v>163</v>
      </c>
      <c r="E11" s="157">
        <v>129</v>
      </c>
      <c r="F11" s="155">
        <v>125</v>
      </c>
      <c r="G11" s="157">
        <v>130</v>
      </c>
      <c r="H11" s="169"/>
      <c r="I11" s="157"/>
      <c r="J11" s="169"/>
      <c r="K11" s="157"/>
      <c r="L11" s="155"/>
      <c r="M11" s="192"/>
      <c r="N11" s="193">
        <f t="shared" si="0"/>
        <v>134.8</v>
      </c>
      <c r="O11" s="27">
        <v>5</v>
      </c>
      <c r="P11" s="9"/>
      <c r="Q11" s="9"/>
      <c r="R11" s="9"/>
    </row>
    <row r="12" spans="1:18" ht="12">
      <c r="A12" s="134">
        <v>10</v>
      </c>
      <c r="B12" s="5" t="str">
        <f>Otborochnie!P9</f>
        <v>Snout</v>
      </c>
      <c r="C12" s="169">
        <v>149</v>
      </c>
      <c r="D12" s="156">
        <v>128</v>
      </c>
      <c r="E12" s="157">
        <v>121</v>
      </c>
      <c r="F12" s="155">
        <v>139</v>
      </c>
      <c r="G12" s="157">
        <v>125</v>
      </c>
      <c r="H12" s="169"/>
      <c r="I12" s="157"/>
      <c r="J12" s="169"/>
      <c r="K12" s="157"/>
      <c r="L12" s="155"/>
      <c r="M12" s="192"/>
      <c r="N12" s="193">
        <f t="shared" si="0"/>
        <v>132.4</v>
      </c>
      <c r="O12" s="27">
        <v>5</v>
      </c>
      <c r="P12" s="9"/>
      <c r="Q12" s="9"/>
      <c r="R12" s="9"/>
    </row>
    <row r="13" spans="1:18" ht="12">
      <c r="A13" s="134">
        <v>11</v>
      </c>
      <c r="B13" s="5" t="str">
        <f>Otborochnie!P10</f>
        <v>Юра</v>
      </c>
      <c r="C13" s="169">
        <v>175</v>
      </c>
      <c r="D13" s="156">
        <v>95</v>
      </c>
      <c r="E13" s="157">
        <v>120</v>
      </c>
      <c r="F13" s="155"/>
      <c r="G13" s="157"/>
      <c r="H13" s="169"/>
      <c r="I13" s="157"/>
      <c r="J13" s="169"/>
      <c r="K13" s="157"/>
      <c r="L13" s="155"/>
      <c r="M13" s="192"/>
      <c r="N13" s="193">
        <f t="shared" si="0"/>
        <v>130</v>
      </c>
      <c r="O13" s="27">
        <v>3</v>
      </c>
      <c r="P13" s="9"/>
      <c r="Q13" s="9"/>
      <c r="R13" s="9"/>
    </row>
    <row r="14" spans="1:15" ht="12">
      <c r="A14" s="134">
        <v>12</v>
      </c>
      <c r="B14" s="5" t="str">
        <f>Otborochnie!P17</f>
        <v>Toha</v>
      </c>
      <c r="C14" s="169">
        <v>125</v>
      </c>
      <c r="D14" s="156">
        <v>150</v>
      </c>
      <c r="E14" s="157">
        <v>124</v>
      </c>
      <c r="F14" s="155">
        <v>119</v>
      </c>
      <c r="G14" s="157">
        <v>132</v>
      </c>
      <c r="H14" s="169"/>
      <c r="I14" s="157"/>
      <c r="J14" s="169"/>
      <c r="K14" s="157"/>
      <c r="L14" s="155"/>
      <c r="M14" s="192"/>
      <c r="N14" s="193">
        <f t="shared" si="0"/>
        <v>130</v>
      </c>
      <c r="O14" s="27">
        <v>5</v>
      </c>
    </row>
    <row r="15" spans="1:15" ht="12">
      <c r="A15" s="134">
        <v>13</v>
      </c>
      <c r="B15" s="5" t="str">
        <f>Otborochnie!P22</f>
        <v>Управленец</v>
      </c>
      <c r="C15" s="169">
        <v>156</v>
      </c>
      <c r="D15" s="156">
        <v>104</v>
      </c>
      <c r="E15" s="157">
        <v>160</v>
      </c>
      <c r="F15" s="155">
        <v>121</v>
      </c>
      <c r="G15" s="157">
        <v>102</v>
      </c>
      <c r="H15" s="169"/>
      <c r="I15" s="157"/>
      <c r="J15" s="169"/>
      <c r="K15" s="157"/>
      <c r="L15" s="155"/>
      <c r="M15" s="192"/>
      <c r="N15" s="193">
        <f t="shared" si="0"/>
        <v>128.6</v>
      </c>
      <c r="O15" s="27">
        <v>5</v>
      </c>
    </row>
    <row r="16" spans="1:15" ht="12">
      <c r="A16" s="134">
        <v>14</v>
      </c>
      <c r="B16" s="5" t="str">
        <f>Otborochnie!P16</f>
        <v>Андрей Южный</v>
      </c>
      <c r="C16" s="169">
        <v>103</v>
      </c>
      <c r="D16" s="156">
        <v>151</v>
      </c>
      <c r="E16" s="157">
        <v>153</v>
      </c>
      <c r="F16" s="155">
        <v>109</v>
      </c>
      <c r="G16" s="157">
        <v>118</v>
      </c>
      <c r="H16" s="169">
        <v>136</v>
      </c>
      <c r="I16" s="157">
        <v>117</v>
      </c>
      <c r="J16" s="169"/>
      <c r="K16" s="157"/>
      <c r="L16" s="155"/>
      <c r="M16" s="192"/>
      <c r="N16" s="193">
        <f t="shared" si="0"/>
        <v>126.71428571428571</v>
      </c>
      <c r="O16" s="27">
        <v>7</v>
      </c>
    </row>
    <row r="17" spans="1:15" ht="12">
      <c r="A17" s="134">
        <v>15</v>
      </c>
      <c r="B17" s="5" t="str">
        <f>Otborochnie!P19</f>
        <v>koztya42</v>
      </c>
      <c r="C17" s="169">
        <v>111</v>
      </c>
      <c r="D17" s="156">
        <v>122</v>
      </c>
      <c r="E17" s="157">
        <v>158</v>
      </c>
      <c r="F17" s="155">
        <v>87</v>
      </c>
      <c r="G17" s="157">
        <v>147</v>
      </c>
      <c r="H17" s="169"/>
      <c r="I17" s="157"/>
      <c r="J17" s="169"/>
      <c r="K17" s="157"/>
      <c r="L17" s="155"/>
      <c r="M17" s="192"/>
      <c r="N17" s="193">
        <f t="shared" si="0"/>
        <v>125</v>
      </c>
      <c r="O17" s="27">
        <v>5</v>
      </c>
    </row>
    <row r="18" spans="1:15" ht="12">
      <c r="A18" s="134">
        <v>16</v>
      </c>
      <c r="B18" s="5" t="str">
        <f>Otborochnie!P20</f>
        <v>Asher32</v>
      </c>
      <c r="C18" s="169">
        <v>144</v>
      </c>
      <c r="D18" s="156">
        <v>121</v>
      </c>
      <c r="E18" s="157">
        <v>97</v>
      </c>
      <c r="F18" s="155">
        <v>104</v>
      </c>
      <c r="G18" s="157">
        <v>143</v>
      </c>
      <c r="H18" s="169"/>
      <c r="I18" s="157"/>
      <c r="J18" s="169"/>
      <c r="K18" s="157"/>
      <c r="L18" s="155"/>
      <c r="M18" s="192"/>
      <c r="N18" s="193">
        <f t="shared" si="0"/>
        <v>121.8</v>
      </c>
      <c r="O18" s="27">
        <v>5</v>
      </c>
    </row>
    <row r="19" spans="1:15" ht="12">
      <c r="A19" s="134">
        <v>17</v>
      </c>
      <c r="B19" s="5" t="str">
        <f>Otborochnie!P6</f>
        <v>ARK65</v>
      </c>
      <c r="C19" s="169">
        <v>114</v>
      </c>
      <c r="D19" s="156">
        <v>122</v>
      </c>
      <c r="E19" s="157">
        <v>123</v>
      </c>
      <c r="F19" s="155"/>
      <c r="G19" s="157"/>
      <c r="H19" s="169"/>
      <c r="I19" s="157"/>
      <c r="J19" s="169"/>
      <c r="K19" s="157"/>
      <c r="L19" s="155"/>
      <c r="M19" s="192"/>
      <c r="N19" s="193">
        <f t="shared" si="0"/>
        <v>119.66666666666667</v>
      </c>
      <c r="O19" s="27">
        <v>3</v>
      </c>
    </row>
    <row r="20" spans="1:15" ht="12">
      <c r="A20" s="134">
        <v>18</v>
      </c>
      <c r="B20" s="5" t="str">
        <f>Otborochnie!P18</f>
        <v>IGGY</v>
      </c>
      <c r="C20" s="169">
        <v>137</v>
      </c>
      <c r="D20" s="156">
        <v>104</v>
      </c>
      <c r="E20" s="157">
        <v>117</v>
      </c>
      <c r="F20" s="155"/>
      <c r="G20" s="157"/>
      <c r="H20" s="169"/>
      <c r="I20" s="157"/>
      <c r="J20" s="169"/>
      <c r="K20" s="157"/>
      <c r="L20" s="155"/>
      <c r="M20" s="192"/>
      <c r="N20" s="193">
        <f t="shared" si="0"/>
        <v>119.33333333333333</v>
      </c>
      <c r="O20" s="27">
        <v>3</v>
      </c>
    </row>
    <row r="21" spans="1:15" ht="12">
      <c r="A21" s="134">
        <v>19</v>
      </c>
      <c r="B21" s="5" t="str">
        <f>Otborochnie!P7</f>
        <v>Zdazz</v>
      </c>
      <c r="C21" s="169">
        <v>112</v>
      </c>
      <c r="D21" s="156">
        <v>106</v>
      </c>
      <c r="E21" s="157">
        <v>129</v>
      </c>
      <c r="F21" s="155"/>
      <c r="G21" s="21"/>
      <c r="H21" s="22"/>
      <c r="I21" s="21"/>
      <c r="J21" s="22"/>
      <c r="K21" s="21"/>
      <c r="L21" s="23"/>
      <c r="M21" s="24"/>
      <c r="N21" s="193">
        <f t="shared" si="0"/>
        <v>115.66666666666667</v>
      </c>
      <c r="O21" s="25" t="s">
        <v>123</v>
      </c>
    </row>
    <row r="22" spans="1:15" ht="12">
      <c r="A22" s="134">
        <v>20</v>
      </c>
      <c r="B22" s="5" t="str">
        <f>Otborochnie!P4</f>
        <v>Dzepo</v>
      </c>
      <c r="C22" s="169">
        <v>126</v>
      </c>
      <c r="D22" s="156">
        <v>123</v>
      </c>
      <c r="E22" s="157">
        <v>117</v>
      </c>
      <c r="F22" s="155">
        <v>82</v>
      </c>
      <c r="G22" s="157">
        <v>129</v>
      </c>
      <c r="H22" s="169"/>
      <c r="I22" s="157"/>
      <c r="J22" s="169"/>
      <c r="K22" s="157"/>
      <c r="L22" s="155"/>
      <c r="M22" s="192"/>
      <c r="N22" s="193">
        <f t="shared" si="0"/>
        <v>115.4</v>
      </c>
      <c r="O22" s="27">
        <v>5</v>
      </c>
    </row>
    <row r="23" spans="1:22" ht="12">
      <c r="A23" s="134">
        <v>21</v>
      </c>
      <c r="B23" s="5" t="str">
        <f>Otborochnie!P25</f>
        <v>Леля</v>
      </c>
      <c r="C23" s="169">
        <v>104</v>
      </c>
      <c r="D23" s="156">
        <v>135</v>
      </c>
      <c r="E23" s="157">
        <v>106</v>
      </c>
      <c r="F23" s="155"/>
      <c r="G23" s="157"/>
      <c r="H23" s="169"/>
      <c r="I23" s="157"/>
      <c r="J23" s="169"/>
      <c r="K23" s="157"/>
      <c r="L23" s="155"/>
      <c r="M23" s="192"/>
      <c r="N23" s="193">
        <f t="shared" si="0"/>
        <v>115</v>
      </c>
      <c r="O23" s="27">
        <v>3</v>
      </c>
      <c r="U23" s="3"/>
      <c r="V23" s="3"/>
    </row>
    <row r="24" spans="1:21" ht="12">
      <c r="A24" s="134">
        <v>22</v>
      </c>
      <c r="B24" s="5" t="str">
        <f>Otborochnie!P3</f>
        <v>AlexGreen</v>
      </c>
      <c r="C24" s="169">
        <v>100</v>
      </c>
      <c r="D24" s="156">
        <v>119</v>
      </c>
      <c r="E24" s="157">
        <v>100</v>
      </c>
      <c r="F24" s="155"/>
      <c r="G24" s="157"/>
      <c r="H24" s="169"/>
      <c r="I24" s="157"/>
      <c r="J24" s="169"/>
      <c r="K24" s="157"/>
      <c r="L24" s="155"/>
      <c r="M24" s="192"/>
      <c r="N24" s="193">
        <f t="shared" si="0"/>
        <v>106.33333333333333</v>
      </c>
      <c r="O24" s="27">
        <v>3</v>
      </c>
      <c r="U24" s="3"/>
    </row>
    <row r="25" spans="1:15" ht="12">
      <c r="A25" s="134">
        <v>23</v>
      </c>
      <c r="B25" s="5" t="str">
        <f>Otborochnie!P2</f>
        <v>TRIV</v>
      </c>
      <c r="C25" s="169">
        <v>90</v>
      </c>
      <c r="D25" s="156">
        <v>128</v>
      </c>
      <c r="E25" s="157">
        <v>92</v>
      </c>
      <c r="F25" s="155"/>
      <c r="G25" s="157"/>
      <c r="H25" s="169"/>
      <c r="I25" s="157"/>
      <c r="J25" s="169"/>
      <c r="K25" s="157"/>
      <c r="L25" s="155"/>
      <c r="M25" s="192"/>
      <c r="N25" s="193">
        <f>AVERAGE(C25:M25)</f>
        <v>103.33333333333333</v>
      </c>
      <c r="O25" s="27">
        <v>3</v>
      </c>
    </row>
    <row r="26" spans="1:15" ht="12">
      <c r="A26" s="134">
        <v>24</v>
      </c>
      <c r="B26" s="5" t="str">
        <f>Otborochnie!P5</f>
        <v>NATA</v>
      </c>
      <c r="C26" s="169">
        <v>82</v>
      </c>
      <c r="D26" s="156">
        <v>111</v>
      </c>
      <c r="E26" s="157">
        <v>100</v>
      </c>
      <c r="F26" s="155"/>
      <c r="G26" s="157"/>
      <c r="H26" s="169"/>
      <c r="I26" s="157"/>
      <c r="J26" s="169"/>
      <c r="K26" s="157"/>
      <c r="L26" s="155"/>
      <c r="M26" s="192"/>
      <c r="N26" s="193">
        <f t="shared" si="0"/>
        <v>97.66666666666667</v>
      </c>
      <c r="O26" s="27">
        <v>3</v>
      </c>
    </row>
    <row r="27" spans="1:15" ht="12">
      <c r="A27" s="134">
        <v>25</v>
      </c>
      <c r="B27" s="5" t="str">
        <f>Otborochnie!P15</f>
        <v>TORRE</v>
      </c>
      <c r="C27" s="169">
        <v>109</v>
      </c>
      <c r="D27" s="156">
        <v>103</v>
      </c>
      <c r="E27" s="157">
        <v>80</v>
      </c>
      <c r="F27" s="155"/>
      <c r="G27" s="157"/>
      <c r="H27" s="169"/>
      <c r="I27" s="157"/>
      <c r="J27" s="169"/>
      <c r="K27" s="157"/>
      <c r="L27" s="155"/>
      <c r="M27" s="192"/>
      <c r="N27" s="193">
        <f t="shared" si="0"/>
        <v>97.33333333333333</v>
      </c>
      <c r="O27" s="27">
        <v>3</v>
      </c>
    </row>
    <row r="28" spans="1:15" ht="12.75" thickBot="1">
      <c r="A28" s="135">
        <v>26</v>
      </c>
      <c r="B28" s="18" t="str">
        <f>Otborochnie!P27</f>
        <v>Olga</v>
      </c>
      <c r="C28" s="174">
        <v>61</v>
      </c>
      <c r="D28" s="159">
        <v>79</v>
      </c>
      <c r="E28" s="160">
        <v>102</v>
      </c>
      <c r="F28" s="158"/>
      <c r="G28" s="160"/>
      <c r="H28" s="174"/>
      <c r="I28" s="160"/>
      <c r="J28" s="174"/>
      <c r="K28" s="160"/>
      <c r="L28" s="158"/>
      <c r="M28" s="194"/>
      <c r="N28" s="195">
        <f t="shared" si="0"/>
        <v>80.66666666666667</v>
      </c>
      <c r="O28" s="28">
        <v>3</v>
      </c>
    </row>
  </sheetData>
  <mergeCells count="9">
    <mergeCell ref="O1:O2"/>
    <mergeCell ref="L1:M1"/>
    <mergeCell ref="B1:B2"/>
    <mergeCell ref="A1:A2"/>
    <mergeCell ref="N1:N2"/>
    <mergeCell ref="C1:E1"/>
    <mergeCell ref="F1:G1"/>
    <mergeCell ref="H1:I1"/>
    <mergeCell ref="J1:K1"/>
  </mergeCells>
  <printOptions/>
  <pageMargins left="0.75" right="0.75" top="1" bottom="1" header="0.5" footer="0.5"/>
  <pageSetup horizontalDpi="200" verticalDpi="2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150" zoomScaleNormal="150" workbookViewId="0" topLeftCell="A1">
      <selection activeCell="L40" sqref="L40"/>
    </sheetView>
  </sheetViews>
  <sheetFormatPr defaultColWidth="11.421875" defaultRowHeight="12.75"/>
  <cols>
    <col min="1" max="5" width="8.8515625" style="202" customWidth="1"/>
    <col min="6" max="6" width="11.140625" style="202" customWidth="1"/>
    <col min="7" max="16384" width="8.8515625" style="202" customWidth="1"/>
  </cols>
  <sheetData>
    <row r="1" spans="1:10" s="200" customFormat="1" ht="12">
      <c r="A1" s="196" t="s">
        <v>69</v>
      </c>
      <c r="B1" s="196"/>
      <c r="C1" s="196"/>
      <c r="D1" s="196"/>
      <c r="E1" s="197"/>
      <c r="G1" s="198" t="s">
        <v>106</v>
      </c>
      <c r="H1" s="199">
        <v>223</v>
      </c>
      <c r="I1" s="197"/>
      <c r="J1" s="197"/>
    </row>
    <row r="2" spans="1:5" ht="12">
      <c r="A2" s="201" t="s">
        <v>125</v>
      </c>
      <c r="B2" s="201"/>
      <c r="C2" s="201"/>
      <c r="D2" s="201"/>
      <c r="E2" s="201"/>
    </row>
    <row r="3" spans="1:2" ht="12">
      <c r="A3" s="201" t="s">
        <v>70</v>
      </c>
      <c r="B3" s="201"/>
    </row>
    <row r="4" spans="1:4" ht="12">
      <c r="A4" s="203"/>
      <c r="B4" s="203"/>
      <c r="C4" s="203"/>
      <c r="D4" s="203"/>
    </row>
    <row r="6" spans="1:10" s="200" customFormat="1" ht="12">
      <c r="A6" s="196" t="s">
        <v>71</v>
      </c>
      <c r="B6" s="196"/>
      <c r="C6" s="196"/>
      <c r="D6" s="197"/>
      <c r="E6" s="197"/>
      <c r="F6" s="197"/>
      <c r="G6" s="198" t="s">
        <v>16</v>
      </c>
      <c r="I6" s="198">
        <v>6</v>
      </c>
      <c r="J6" s="197"/>
    </row>
    <row r="7" spans="1:6" ht="12">
      <c r="A7" s="201" t="s">
        <v>80</v>
      </c>
      <c r="B7" s="201"/>
      <c r="C7" s="201"/>
      <c r="D7" s="201"/>
      <c r="E7" s="201"/>
      <c r="F7" s="201"/>
    </row>
    <row r="8" spans="1:2" ht="12">
      <c r="A8" s="201" t="s">
        <v>72</v>
      </c>
      <c r="B8" s="201"/>
    </row>
    <row r="9" spans="1:3" ht="12">
      <c r="A9" s="203"/>
      <c r="C9" s="203"/>
    </row>
    <row r="11" spans="1:10" s="200" customFormat="1" ht="12">
      <c r="A11" s="196" t="s">
        <v>131</v>
      </c>
      <c r="B11" s="196"/>
      <c r="C11" s="196"/>
      <c r="D11" s="196"/>
      <c r="E11" s="197"/>
      <c r="F11" s="197"/>
      <c r="G11" s="199" t="s">
        <v>99</v>
      </c>
      <c r="H11" s="199">
        <v>114</v>
      </c>
      <c r="I11" s="199">
        <v>122</v>
      </c>
      <c r="J11" s="199">
        <v>123</v>
      </c>
    </row>
    <row r="12" spans="1:10" ht="12">
      <c r="A12" s="201" t="s">
        <v>0</v>
      </c>
      <c r="B12" s="201"/>
      <c r="C12" s="201"/>
      <c r="D12" s="201"/>
      <c r="E12" s="201"/>
      <c r="F12" s="201"/>
      <c r="G12" s="201"/>
      <c r="H12" s="201"/>
      <c r="I12" s="201"/>
      <c r="J12" s="201"/>
    </row>
    <row r="13" spans="1:2" ht="12">
      <c r="A13" s="201" t="s">
        <v>1</v>
      </c>
      <c r="B13" s="201"/>
    </row>
    <row r="14" ht="12">
      <c r="A14" s="203"/>
    </row>
    <row r="16" spans="1:10" s="200" customFormat="1" ht="12">
      <c r="A16" s="196" t="s">
        <v>73</v>
      </c>
      <c r="B16" s="196"/>
      <c r="C16" s="196"/>
      <c r="D16" s="197"/>
      <c r="E16" s="197"/>
      <c r="F16" s="197"/>
      <c r="G16" s="198" t="s">
        <v>121</v>
      </c>
      <c r="H16" s="199">
        <v>6</v>
      </c>
      <c r="I16" s="197"/>
      <c r="J16" s="197"/>
    </row>
    <row r="17" spans="1:6" ht="12">
      <c r="A17" s="201" t="s">
        <v>74</v>
      </c>
      <c r="B17" s="201"/>
      <c r="C17" s="201"/>
      <c r="D17" s="201"/>
      <c r="E17" s="201"/>
      <c r="F17" s="201"/>
    </row>
    <row r="18" spans="1:3" ht="12">
      <c r="A18" s="201" t="s">
        <v>75</v>
      </c>
      <c r="B18" s="201"/>
      <c r="C18" s="201"/>
    </row>
    <row r="19" spans="1:4" ht="12">
      <c r="A19" s="203"/>
      <c r="D19" s="203"/>
    </row>
    <row r="21" spans="1:8" s="197" customFormat="1" ht="12">
      <c r="A21" s="196" t="s">
        <v>2</v>
      </c>
      <c r="B21" s="196"/>
      <c r="C21" s="196"/>
      <c r="D21" s="196"/>
      <c r="G21" s="199" t="s">
        <v>119</v>
      </c>
      <c r="H21" s="204">
        <v>80.66666666666667</v>
      </c>
    </row>
    <row r="22" spans="1:6" ht="12">
      <c r="A22" s="201" t="s">
        <v>3</v>
      </c>
      <c r="B22" s="201"/>
      <c r="C22" s="201"/>
      <c r="D22" s="201"/>
      <c r="E22" s="201"/>
      <c r="F22" s="201"/>
    </row>
    <row r="23" ht="12">
      <c r="A23" s="202" t="s">
        <v>4</v>
      </c>
    </row>
    <row r="24" ht="12">
      <c r="A24" s="203"/>
    </row>
    <row r="26" spans="1:10" s="200" customFormat="1" ht="12">
      <c r="A26" s="196" t="s">
        <v>5</v>
      </c>
      <c r="B26" s="196"/>
      <c r="C26" s="196"/>
      <c r="D26" s="197"/>
      <c r="E26" s="197"/>
      <c r="F26" s="197"/>
      <c r="G26" s="198" t="s">
        <v>106</v>
      </c>
      <c r="H26" s="204">
        <v>165.33333333333334</v>
      </c>
      <c r="I26" s="197"/>
      <c r="J26" s="197"/>
    </row>
    <row r="27" spans="1:5" ht="12">
      <c r="A27" s="201" t="s">
        <v>77</v>
      </c>
      <c r="B27" s="201"/>
      <c r="C27" s="201"/>
      <c r="D27" s="201"/>
      <c r="E27" s="201"/>
    </row>
    <row r="28" spans="1:2" ht="12">
      <c r="A28" s="201" t="s">
        <v>78</v>
      </c>
      <c r="B28" s="201"/>
    </row>
    <row r="29" spans="1:5" ht="12">
      <c r="A29" s="203"/>
      <c r="C29" s="203"/>
      <c r="E29" s="203"/>
    </row>
    <row r="30" s="205" customFormat="1" ht="12"/>
    <row r="31" spans="1:10" s="200" customFormat="1" ht="12">
      <c r="A31" s="196" t="s">
        <v>6</v>
      </c>
      <c r="B31" s="196"/>
      <c r="C31" s="196"/>
      <c r="D31" s="196"/>
      <c r="E31" s="196"/>
      <c r="F31" s="197"/>
      <c r="G31" s="198" t="s">
        <v>128</v>
      </c>
      <c r="H31" s="197"/>
      <c r="I31" s="198"/>
      <c r="J31" s="197"/>
    </row>
    <row r="32" spans="1:3" ht="12">
      <c r="A32" s="201" t="s">
        <v>79</v>
      </c>
      <c r="B32" s="201"/>
      <c r="C32" s="201"/>
    </row>
    <row r="33" spans="1:2" ht="12">
      <c r="A33" s="201" t="s">
        <v>76</v>
      </c>
      <c r="B33" s="201"/>
    </row>
    <row r="34" spans="1:6" ht="12">
      <c r="A34" s="203"/>
      <c r="C34" s="203"/>
      <c r="D34" s="203"/>
      <c r="F34" s="203"/>
    </row>
    <row r="36" spans="1:10" s="200" customFormat="1" ht="12">
      <c r="A36" s="196" t="s">
        <v>7</v>
      </c>
      <c r="B36" s="196"/>
      <c r="C36" s="196"/>
      <c r="D36" s="197"/>
      <c r="E36" s="197"/>
      <c r="F36" s="197"/>
      <c r="G36" s="199" t="s">
        <v>106</v>
      </c>
      <c r="H36" s="197"/>
      <c r="I36" s="197"/>
      <c r="J36" s="197"/>
    </row>
    <row r="37" spans="1:4" ht="12">
      <c r="A37" s="201" t="s">
        <v>81</v>
      </c>
      <c r="B37" s="201"/>
      <c r="C37" s="201"/>
      <c r="D37" s="201"/>
    </row>
    <row r="38" spans="1:2" ht="12">
      <c r="A38" s="201" t="s">
        <v>84</v>
      </c>
      <c r="B38" s="201"/>
    </row>
    <row r="39" ht="12">
      <c r="A39" s="203"/>
    </row>
    <row r="41" spans="1:10" s="200" customFormat="1" ht="12">
      <c r="A41" s="196" t="s">
        <v>8</v>
      </c>
      <c r="B41" s="196"/>
      <c r="C41" s="196"/>
      <c r="D41" s="196"/>
      <c r="E41" s="197"/>
      <c r="F41" s="197"/>
      <c r="G41" s="199" t="s">
        <v>106</v>
      </c>
      <c r="H41" s="199">
        <v>38</v>
      </c>
      <c r="I41" s="197"/>
      <c r="J41" s="197"/>
    </row>
    <row r="42" spans="1:6" ht="12">
      <c r="A42" s="201" t="s">
        <v>9</v>
      </c>
      <c r="B42" s="201"/>
      <c r="C42" s="201"/>
      <c r="D42" s="201"/>
      <c r="E42" s="201"/>
      <c r="F42" s="201"/>
    </row>
    <row r="43" spans="1:2" ht="12">
      <c r="A43" s="201" t="s">
        <v>10</v>
      </c>
      <c r="B43" s="201"/>
    </row>
    <row r="44" ht="12">
      <c r="A44" s="203"/>
    </row>
    <row r="46" spans="1:10" s="200" customFormat="1" ht="12">
      <c r="A46" s="196" t="s">
        <v>11</v>
      </c>
      <c r="B46" s="196"/>
      <c r="C46" s="196"/>
      <c r="D46" s="196"/>
      <c r="E46" s="197"/>
      <c r="F46" s="197"/>
      <c r="G46" s="199" t="s">
        <v>106</v>
      </c>
      <c r="H46" s="204">
        <v>165.33333333333334</v>
      </c>
      <c r="I46" s="197"/>
      <c r="J46" s="197"/>
    </row>
    <row r="47" spans="1:6" ht="12">
      <c r="A47" s="201" t="s">
        <v>126</v>
      </c>
      <c r="B47" s="201"/>
      <c r="C47" s="201"/>
      <c r="D47" s="201"/>
      <c r="E47" s="201"/>
      <c r="F47" s="201"/>
    </row>
    <row r="48" ht="12">
      <c r="A48" s="202" t="s">
        <v>127</v>
      </c>
    </row>
    <row r="49" spans="1:8" ht="12.75" thickBot="1">
      <c r="A49" s="206"/>
      <c r="B49" s="207"/>
      <c r="C49" s="206"/>
      <c r="D49" s="207"/>
      <c r="E49" s="207"/>
      <c r="F49" s="207"/>
      <c r="G49" s="207"/>
      <c r="H49" s="207"/>
    </row>
    <row r="50" ht="12.75" thickTop="1"/>
    <row r="51" spans="1:4" ht="12">
      <c r="A51" s="201" t="s">
        <v>12</v>
      </c>
      <c r="B51" s="201"/>
      <c r="C51" s="201"/>
      <c r="D51" s="201"/>
    </row>
    <row r="52" spans="1:5" ht="12">
      <c r="A52" s="201" t="s">
        <v>13</v>
      </c>
      <c r="B52" s="201"/>
      <c r="C52" s="201"/>
      <c r="D52" s="201"/>
      <c r="E52" s="201"/>
    </row>
    <row r="53" spans="1:4" ht="12">
      <c r="A53" s="201" t="s">
        <v>14</v>
      </c>
      <c r="B53" s="201"/>
      <c r="C53" s="201"/>
      <c r="D53" s="201"/>
    </row>
    <row r="54" spans="1:3" ht="12">
      <c r="A54" s="201" t="s">
        <v>15</v>
      </c>
      <c r="B54" s="201"/>
      <c r="C54" s="201"/>
    </row>
  </sheetData>
  <mergeCells count="32">
    <mergeCell ref="A51:D51"/>
    <mergeCell ref="A52:E52"/>
    <mergeCell ref="A53:D53"/>
    <mergeCell ref="A54:C54"/>
    <mergeCell ref="A42:F42"/>
    <mergeCell ref="A43:B43"/>
    <mergeCell ref="A46:D46"/>
    <mergeCell ref="A47:F47"/>
    <mergeCell ref="A36:C36"/>
    <mergeCell ref="A37:D37"/>
    <mergeCell ref="A38:B38"/>
    <mergeCell ref="A41:D41"/>
    <mergeCell ref="A28:B28"/>
    <mergeCell ref="A31:E31"/>
    <mergeCell ref="A32:C32"/>
    <mergeCell ref="A33:B33"/>
    <mergeCell ref="A21:D21"/>
    <mergeCell ref="A22:F22"/>
    <mergeCell ref="A26:C26"/>
    <mergeCell ref="A27:E27"/>
    <mergeCell ref="A13:B13"/>
    <mergeCell ref="A16:C16"/>
    <mergeCell ref="A17:F17"/>
    <mergeCell ref="A18:C18"/>
    <mergeCell ref="A7:F7"/>
    <mergeCell ref="A8:B8"/>
    <mergeCell ref="A11:D11"/>
    <mergeCell ref="A12:J12"/>
    <mergeCell ref="A1:D1"/>
    <mergeCell ref="A2:E2"/>
    <mergeCell ref="A3:B3"/>
    <mergeCell ref="A6:C6"/>
  </mergeCells>
  <printOptions/>
  <pageMargins left="0.75" right="0.75" top="1" bottom="1" header="0.5" footer="0.5"/>
  <pageSetup horizontalDpi="200" verticalDpi="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aaa aaa</cp:lastModifiedBy>
  <dcterms:created xsi:type="dcterms:W3CDTF">2003-06-05T19:32:25Z</dcterms:created>
  <cp:category/>
  <cp:version/>
  <cp:contentType/>
  <cp:contentStatus/>
</cp:coreProperties>
</file>