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25" windowHeight="10560" activeTab="0"/>
  </bookViews>
  <sheets>
    <sheet name="Otborochnie" sheetId="1" r:id="rId1"/>
    <sheet name="1-4" sheetId="2" r:id="rId2"/>
    <sheet name="1-2" sheetId="3" r:id="rId3"/>
    <sheet name="Final" sheetId="4" r:id="rId4"/>
    <sheet name="Scores" sheetId="5" r:id="rId5"/>
    <sheet name="Statistika" sheetId="6" r:id="rId6"/>
    <sheet name="Sredniy" sheetId="7" r:id="rId7"/>
    <sheet name="Prizes" sheetId="8" r:id="rId8"/>
  </sheets>
  <definedNames/>
  <calcPr fullCalcOnLoad="1"/>
</workbook>
</file>

<file path=xl/sharedStrings.xml><?xml version="1.0" encoding="utf-8"?>
<sst xmlns="http://schemas.openxmlformats.org/spreadsheetml/2006/main" count="252" uniqueCount="121">
  <si>
    <t>(Компьютерра)</t>
  </si>
  <si>
    <t>Игрок определяется голосованием</t>
  </si>
  <si>
    <t>Сплиты</t>
  </si>
  <si>
    <t>Отборочные</t>
  </si>
  <si>
    <t>1/8</t>
  </si>
  <si>
    <t>1/4</t>
  </si>
  <si>
    <t>1/2</t>
  </si>
  <si>
    <t>Итого</t>
  </si>
  <si>
    <t>Страйков</t>
  </si>
  <si>
    <t>Приз за максимальный результат за партию</t>
  </si>
  <si>
    <t>Игрок занявший первое место по итогам отборочного этапа</t>
  </si>
  <si>
    <t>(sss20)</t>
  </si>
  <si>
    <t>1/4___20</t>
  </si>
  <si>
    <t>1/8 ___10</t>
  </si>
  <si>
    <t>175-199___5</t>
  </si>
  <si>
    <t>200-224___20</t>
  </si>
  <si>
    <t>225-249___50</t>
  </si>
  <si>
    <t>250-274___100</t>
  </si>
  <si>
    <t>275-299___200</t>
  </si>
  <si>
    <t>Дорожка 1</t>
  </si>
  <si>
    <t>1 игра</t>
  </si>
  <si>
    <t>2 игра</t>
  </si>
  <si>
    <t>3 игра</t>
  </si>
  <si>
    <t>Средний</t>
  </si>
  <si>
    <t>Кол-во кеглей</t>
  </si>
  <si>
    <t>Ник</t>
  </si>
  <si>
    <t>Дорожка №1</t>
  </si>
  <si>
    <t>Дорожка 5</t>
  </si>
  <si>
    <t>Дорожка 4</t>
  </si>
  <si>
    <t>Дорожка 3</t>
  </si>
  <si>
    <t>Дорожка 2</t>
  </si>
  <si>
    <t>1-1</t>
  </si>
  <si>
    <t>1-2</t>
  </si>
  <si>
    <t>1-3</t>
  </si>
  <si>
    <t>1-4</t>
  </si>
  <si>
    <t>2-1</t>
  </si>
  <si>
    <t>2-2</t>
  </si>
  <si>
    <t>2-3</t>
  </si>
  <si>
    <t>2-4</t>
  </si>
  <si>
    <t>3-2</t>
  </si>
  <si>
    <t>3-1</t>
  </si>
  <si>
    <t>3-3</t>
  </si>
  <si>
    <t>3-4</t>
  </si>
  <si>
    <t>4-1</t>
  </si>
  <si>
    <t>4-2</t>
  </si>
  <si>
    <t>4-3</t>
  </si>
  <si>
    <t>4-4</t>
  </si>
  <si>
    <t>5-1</t>
  </si>
  <si>
    <t>5-2</t>
  </si>
  <si>
    <t>Дорожка №2</t>
  </si>
  <si>
    <t>Дорожка №3</t>
  </si>
  <si>
    <t>Дорожка №4</t>
  </si>
  <si>
    <t>Финал</t>
  </si>
  <si>
    <t>Матч за 3 место</t>
  </si>
  <si>
    <t>1 место</t>
  </si>
  <si>
    <t>2 место</t>
  </si>
  <si>
    <t>3 место</t>
  </si>
  <si>
    <t>4 место</t>
  </si>
  <si>
    <t>1/4 финала</t>
  </si>
  <si>
    <t>1/8 финала</t>
  </si>
  <si>
    <t>Квалификация</t>
  </si>
  <si>
    <t>Игровой бонус</t>
  </si>
  <si>
    <t>Всего</t>
  </si>
  <si>
    <t>Квалификационный раунд</t>
  </si>
  <si>
    <t>Место___Рейтинговые очки</t>
  </si>
  <si>
    <t>1___N (количество участников)</t>
  </si>
  <si>
    <t>2___N - 1</t>
  </si>
  <si>
    <t>... ...</t>
  </si>
  <si>
    <t>Плей-офф</t>
  </si>
  <si>
    <t>1___300</t>
  </si>
  <si>
    <t>2___200</t>
  </si>
  <si>
    <t>3___100</t>
  </si>
  <si>
    <t>4___50</t>
  </si>
  <si>
    <t>За отдельные игры</t>
  </si>
  <si>
    <t>Результат___ Рейтинговые очки</t>
  </si>
  <si>
    <t>300___300</t>
  </si>
  <si>
    <t>Место</t>
  </si>
  <si>
    <t>1. «Лучший результат турнира»</t>
  </si>
  <si>
    <t>(sema.ru)</t>
  </si>
  <si>
    <t>2. «Лучий страйкер»</t>
  </si>
  <si>
    <t>(РА Релиз)</t>
  </si>
  <si>
    <t>(Оргкомитет)</t>
  </si>
  <si>
    <t>Игрок имеющий лучший средний результат за турнир</t>
  </si>
  <si>
    <t>(Печатник)</t>
  </si>
  <si>
    <t>Игрок выгравший соревнование</t>
  </si>
  <si>
    <t>Игрок выбивший самое большее количество страйков за 1 игру</t>
  </si>
  <si>
    <t>Страйки</t>
  </si>
  <si>
    <t>Caxar</t>
  </si>
  <si>
    <t>Шальке04</t>
  </si>
  <si>
    <t>Mcsim</t>
  </si>
  <si>
    <t>Молибден</t>
  </si>
  <si>
    <t>ЛюбительБлондинок</t>
  </si>
  <si>
    <t>Asher32</t>
  </si>
  <si>
    <t>AlexGreen</t>
  </si>
  <si>
    <t>Печатник</t>
  </si>
  <si>
    <t>Мендел</t>
  </si>
  <si>
    <t>Кира</t>
  </si>
  <si>
    <t>КАА</t>
  </si>
  <si>
    <t>Лена</t>
  </si>
  <si>
    <t>ScorpioN</t>
  </si>
  <si>
    <t>Molibden</t>
  </si>
  <si>
    <t>Отборочный рейтинг</t>
  </si>
  <si>
    <t>Общий средний</t>
  </si>
  <si>
    <t>1/ 2 рейтинг</t>
  </si>
  <si>
    <t>финал рейтинг</t>
  </si>
  <si>
    <t>3 место рейтинг</t>
  </si>
  <si>
    <t>призеры турнира</t>
  </si>
  <si>
    <t>shalke-04</t>
  </si>
  <si>
    <t>Lena</t>
  </si>
  <si>
    <t>Арк-65</t>
  </si>
  <si>
    <t>Игр</t>
  </si>
  <si>
    <t>5</t>
  </si>
  <si>
    <t>1.Molibden   2.Печатник   3.Shalke-04</t>
  </si>
  <si>
    <t>3. «Лидер турнира»</t>
  </si>
  <si>
    <t>4. «Победитель турнира», 2 место, 3 место</t>
  </si>
  <si>
    <t>6. "Лучший игрок квалификации"</t>
  </si>
  <si>
    <t>Андрей Южный</t>
  </si>
  <si>
    <t>ФЫФ</t>
  </si>
  <si>
    <t>Zmey</t>
  </si>
  <si>
    <t>Шальке-04</t>
  </si>
  <si>
    <t>7. "Приз зрительских симпатий"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</si>
</sst>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00000"/>
    <numFmt numFmtId="181" formatCode="0.00000"/>
    <numFmt numFmtId="182" formatCode="0.0000"/>
    <numFmt numFmtId="183" formatCode="0.000"/>
    <numFmt numFmtId="184" formatCode="0.0"/>
  </numFmts>
  <fonts count="12">
    <font>
      <sz val="10"/>
      <name val="Arial"/>
      <family val="0"/>
    </font>
    <font>
      <b/>
      <sz val="10"/>
      <name val="Geneva CY"/>
      <family val="0"/>
    </font>
    <font>
      <sz val="10"/>
      <name val="Geneva CY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9"/>
      </left>
      <right style="thin"/>
      <top style="medium"/>
      <bottom style="thin"/>
    </border>
    <border>
      <left style="thin"/>
      <right style="medium">
        <color indexed="9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15" applyFont="1">
      <alignment/>
      <protection/>
    </xf>
    <xf numFmtId="0" fontId="2" fillId="0" borderId="0" xfId="15" applyFont="1" applyBorder="1">
      <alignment/>
      <protection/>
    </xf>
    <xf numFmtId="0" fontId="1" fillId="0" borderId="0" xfId="15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49" fontId="6" fillId="2" borderId="7" xfId="0" applyNumberFormat="1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2" fontId="0" fillId="0" borderId="9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2" borderId="7" xfId="0" applyFont="1" applyFill="1" applyBorder="1" applyAlignment="1">
      <alignment/>
    </xf>
    <xf numFmtId="49" fontId="6" fillId="0" borderId="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49" fontId="6" fillId="0" borderId="7" xfId="0" applyNumberFormat="1" applyFont="1" applyBorder="1" applyAlignment="1">
      <alignment/>
    </xf>
    <xf numFmtId="0" fontId="6" fillId="0" borderId="7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4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4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6" fillId="2" borderId="30" xfId="0" applyFont="1" applyFill="1" applyBorder="1" applyAlignment="1">
      <alignment/>
    </xf>
    <xf numFmtId="0" fontId="6" fillId="0" borderId="16" xfId="0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1" fontId="0" fillId="0" borderId="7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43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6" fillId="0" borderId="45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8" xfId="0" applyFont="1" applyBorder="1" applyAlignment="1">
      <alignment/>
    </xf>
    <xf numFmtId="0" fontId="6" fillId="2" borderId="49" xfId="15" applyFont="1" applyFill="1" applyBorder="1" applyAlignment="1">
      <alignment horizontal="center" vertical="center" wrapText="1"/>
      <protection/>
    </xf>
    <xf numFmtId="0" fontId="6" fillId="2" borderId="32" xfId="15" applyFont="1" applyFill="1" applyBorder="1" applyAlignment="1">
      <alignment horizontal="center" vertical="center" wrapText="1"/>
      <protection/>
    </xf>
    <xf numFmtId="0" fontId="0" fillId="0" borderId="0" xfId="15" applyFont="1">
      <alignment/>
      <protection/>
    </xf>
    <xf numFmtId="0" fontId="0" fillId="2" borderId="48" xfId="15" applyFont="1" applyFill="1" applyBorder="1" applyAlignment="1">
      <alignment horizontal="center" vertical="center" wrapText="1"/>
      <protection/>
    </xf>
    <xf numFmtId="0" fontId="6" fillId="2" borderId="27" xfId="15" applyFont="1" applyFill="1" applyBorder="1" applyAlignment="1">
      <alignment horizontal="center"/>
      <protection/>
    </xf>
    <xf numFmtId="0" fontId="6" fillId="2" borderId="28" xfId="15" applyFont="1" applyFill="1" applyBorder="1" applyAlignment="1">
      <alignment horizontal="center"/>
      <protection/>
    </xf>
    <xf numFmtId="0" fontId="6" fillId="2" borderId="29" xfId="15" applyFont="1" applyFill="1" applyBorder="1" applyAlignment="1">
      <alignment horizontal="center"/>
      <protection/>
    </xf>
    <xf numFmtId="0" fontId="6" fillId="2" borderId="27" xfId="15" applyFont="1" applyFill="1" applyBorder="1">
      <alignment/>
      <protection/>
    </xf>
    <xf numFmtId="0" fontId="6" fillId="2" borderId="29" xfId="15" applyFont="1" applyFill="1" applyBorder="1">
      <alignment/>
      <protection/>
    </xf>
    <xf numFmtId="0" fontId="6" fillId="2" borderId="50" xfId="15" applyFont="1" applyFill="1" applyBorder="1">
      <alignment/>
      <protection/>
    </xf>
    <xf numFmtId="0" fontId="6" fillId="2" borderId="51" xfId="15" applyFont="1" applyFill="1" applyBorder="1">
      <alignment/>
      <protection/>
    </xf>
    <xf numFmtId="0" fontId="6" fillId="2" borderId="25" xfId="15" applyFont="1" applyFill="1" applyBorder="1" applyAlignment="1">
      <alignment horizontal="center" wrapText="1"/>
      <protection/>
    </xf>
    <xf numFmtId="0" fontId="6" fillId="2" borderId="38" xfId="15" applyFont="1" applyFill="1" applyBorder="1" applyAlignment="1">
      <alignment horizontal="center" vertical="center" wrapText="1"/>
      <protection/>
    </xf>
    <xf numFmtId="0" fontId="0" fillId="0" borderId="40" xfId="15" applyFont="1" applyBorder="1" applyAlignment="1">
      <alignment horizontal="center"/>
      <protection/>
    </xf>
    <xf numFmtId="0" fontId="0" fillId="0" borderId="35" xfId="15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49" fontId="0" fillId="0" borderId="35" xfId="15" applyNumberFormat="1" applyFont="1" applyBorder="1" applyAlignment="1">
      <alignment horizontal="center"/>
      <protection/>
    </xf>
    <xf numFmtId="0" fontId="6" fillId="0" borderId="0" xfId="15" applyFont="1" applyBorder="1" applyAlignment="1">
      <alignment horizontal="center"/>
      <protection/>
    </xf>
    <xf numFmtId="2" fontId="6" fillId="0" borderId="7" xfId="15" applyNumberFormat="1" applyFont="1" applyBorder="1" applyAlignment="1">
      <alignment horizontal="center"/>
      <protection/>
    </xf>
    <xf numFmtId="2" fontId="6" fillId="0" borderId="9" xfId="15" applyNumberFormat="1" applyFont="1" applyBorder="1" applyAlignment="1">
      <alignment horizontal="center"/>
      <protection/>
    </xf>
    <xf numFmtId="2" fontId="6" fillId="0" borderId="44" xfId="15" applyNumberFormat="1" applyFont="1" applyBorder="1" applyAlignment="1">
      <alignment horizontal="center"/>
      <protection/>
    </xf>
    <xf numFmtId="2" fontId="6" fillId="0" borderId="34" xfId="15" applyNumberFormat="1" applyFont="1" applyBorder="1" applyAlignment="1">
      <alignment horizontal="center"/>
      <protection/>
    </xf>
    <xf numFmtId="0" fontId="0" fillId="0" borderId="52" xfId="15" applyFont="1" applyBorder="1" applyAlignment="1">
      <alignment horizontal="center"/>
      <protection/>
    </xf>
    <xf numFmtId="0" fontId="0" fillId="0" borderId="53" xfId="15" applyFont="1" applyBorder="1" applyAlignment="1">
      <alignment horizontal="center"/>
      <protection/>
    </xf>
    <xf numFmtId="0" fontId="0" fillId="0" borderId="38" xfId="15" applyFont="1" applyBorder="1" applyAlignment="1">
      <alignment horizontal="center"/>
      <protection/>
    </xf>
    <xf numFmtId="0" fontId="6" fillId="0" borderId="32" xfId="15" applyFont="1" applyBorder="1" applyAlignment="1">
      <alignment horizontal="center"/>
      <protection/>
    </xf>
    <xf numFmtId="0" fontId="0" fillId="0" borderId="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6" fillId="0" borderId="16" xfId="15" applyNumberFormat="1" applyFont="1" applyBorder="1" applyAlignment="1">
      <alignment horizontal="center"/>
      <protection/>
    </xf>
    <xf numFmtId="0" fontId="6" fillId="0" borderId="35" xfId="15" applyFont="1" applyBorder="1" applyAlignment="1">
      <alignment horizontal="center"/>
      <protection/>
    </xf>
    <xf numFmtId="0" fontId="0" fillId="0" borderId="9" xfId="0" applyFont="1" applyBorder="1" applyAlignment="1">
      <alignment horizontal="center"/>
    </xf>
    <xf numFmtId="2" fontId="0" fillId="0" borderId="7" xfId="15" applyNumberFormat="1" applyFont="1" applyBorder="1" applyAlignment="1">
      <alignment horizontal="center"/>
      <protection/>
    </xf>
    <xf numFmtId="2" fontId="0" fillId="0" borderId="9" xfId="15" applyNumberFormat="1" applyFont="1" applyBorder="1" applyAlignment="1">
      <alignment horizontal="center"/>
      <protection/>
    </xf>
    <xf numFmtId="2" fontId="0" fillId="0" borderId="44" xfId="15" applyNumberFormat="1" applyFont="1" applyBorder="1" applyAlignment="1">
      <alignment horizontal="center"/>
      <protection/>
    </xf>
    <xf numFmtId="2" fontId="0" fillId="0" borderId="34" xfId="15" applyNumberFormat="1" applyFont="1" applyBorder="1" applyAlignment="1">
      <alignment horizontal="center"/>
      <protection/>
    </xf>
    <xf numFmtId="2" fontId="6" fillId="0" borderId="52" xfId="15" applyNumberFormat="1" applyFont="1" applyBorder="1" applyAlignment="1">
      <alignment horizontal="center"/>
      <protection/>
    </xf>
    <xf numFmtId="0" fontId="0" fillId="0" borderId="44" xfId="0" applyFont="1" applyBorder="1" applyAlignment="1">
      <alignment horizontal="center"/>
    </xf>
    <xf numFmtId="2" fontId="0" fillId="0" borderId="8" xfId="15" applyNumberFormat="1" applyFont="1" applyBorder="1" applyAlignment="1">
      <alignment horizontal="center"/>
      <protection/>
    </xf>
    <xf numFmtId="0" fontId="6" fillId="0" borderId="38" xfId="15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2" fontId="0" fillId="0" borderId="10" xfId="15" applyNumberFormat="1" applyFont="1" applyBorder="1" applyAlignment="1">
      <alignment horizontal="center"/>
      <protection/>
    </xf>
    <xf numFmtId="2" fontId="0" fillId="0" borderId="12" xfId="15" applyNumberFormat="1" applyFont="1" applyBorder="1" applyAlignment="1">
      <alignment horizontal="center"/>
      <protection/>
    </xf>
    <xf numFmtId="2" fontId="0" fillId="0" borderId="46" xfId="15" applyNumberFormat="1" applyFont="1" applyBorder="1" applyAlignment="1">
      <alignment horizontal="center"/>
      <protection/>
    </xf>
    <xf numFmtId="2" fontId="0" fillId="0" borderId="37" xfId="15" applyNumberFormat="1" applyFont="1" applyBorder="1" applyAlignment="1">
      <alignment horizontal="center"/>
      <protection/>
    </xf>
    <xf numFmtId="2" fontId="6" fillId="0" borderId="53" xfId="15" applyNumberFormat="1" applyFont="1" applyBorder="1" applyAlignment="1">
      <alignment horizontal="center"/>
      <protection/>
    </xf>
    <xf numFmtId="0" fontId="5" fillId="4" borderId="1" xfId="15" applyFont="1" applyFill="1" applyBorder="1" applyAlignment="1">
      <alignment horizontal="center"/>
      <protection/>
    </xf>
    <xf numFmtId="0" fontId="5" fillId="4" borderId="2" xfId="15" applyFont="1" applyFill="1" applyBorder="1" applyAlignment="1">
      <alignment horizontal="center"/>
      <protection/>
    </xf>
    <xf numFmtId="0" fontId="5" fillId="4" borderId="3" xfId="15" applyFont="1" applyFill="1" applyBorder="1" applyAlignment="1">
      <alignment horizontal="center"/>
      <protection/>
    </xf>
    <xf numFmtId="0" fontId="5" fillId="4" borderId="31" xfId="15" applyFont="1" applyFill="1" applyBorder="1" applyAlignment="1">
      <alignment horizontal="center"/>
      <protection/>
    </xf>
    <xf numFmtId="0" fontId="0" fillId="0" borderId="16" xfId="15" applyFont="1" applyBorder="1" applyAlignment="1">
      <alignment horizontal="center"/>
      <protection/>
    </xf>
    <xf numFmtId="49" fontId="5" fillId="4" borderId="43" xfId="15" applyNumberFormat="1" applyFont="1" applyFill="1" applyBorder="1" applyAlignment="1">
      <alignment horizontal="center"/>
      <protection/>
    </xf>
    <xf numFmtId="49" fontId="5" fillId="4" borderId="54" xfId="15" applyNumberFormat="1" applyFont="1" applyFill="1" applyBorder="1" applyAlignment="1">
      <alignment horizontal="center"/>
      <protection/>
    </xf>
    <xf numFmtId="49" fontId="5" fillId="4" borderId="55" xfId="15" applyNumberFormat="1" applyFont="1" applyFill="1" applyBorder="1" applyAlignment="1">
      <alignment horizontal="center"/>
      <protection/>
    </xf>
    <xf numFmtId="49" fontId="5" fillId="4" borderId="31" xfId="15" applyNumberFormat="1" applyFont="1" applyFill="1" applyBorder="1" applyAlignment="1">
      <alignment horizontal="center"/>
      <protection/>
    </xf>
    <xf numFmtId="0" fontId="6" fillId="2" borderId="5" xfId="15" applyFont="1" applyFill="1" applyBorder="1" applyAlignment="1">
      <alignment horizontal="center" wrapText="1"/>
      <protection/>
    </xf>
    <xf numFmtId="0" fontId="5" fillId="4" borderId="54" xfId="15" applyFont="1" applyFill="1" applyBorder="1" applyAlignment="1">
      <alignment horizontal="center"/>
      <protection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</cellXfs>
  <cellStyles count="9">
    <cellStyle name="Normal" xfId="0"/>
    <cellStyle name="Normal_BB-bowling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16.140625" style="2" customWidth="1"/>
    <col min="2" max="4" width="8.8515625" style="2" customWidth="1"/>
    <col min="5" max="5" width="13.8515625" style="2" customWidth="1"/>
    <col min="6" max="6" width="12.00390625" style="2" customWidth="1"/>
    <col min="7" max="7" width="8.8515625" style="2" customWidth="1"/>
    <col min="8" max="8" width="3.7109375" style="2" customWidth="1"/>
    <col min="9" max="9" width="20.8515625" style="2" customWidth="1"/>
    <col min="10" max="10" width="8.28125" style="2" customWidth="1"/>
    <col min="11" max="16384" width="8.8515625" style="2" customWidth="1"/>
  </cols>
  <sheetData>
    <row r="1" spans="1:15" ht="13.5" thickBot="1">
      <c r="A1" s="7" t="s">
        <v>19</v>
      </c>
      <c r="B1" s="8"/>
      <c r="C1" s="8"/>
      <c r="D1" s="8"/>
      <c r="E1" s="8"/>
      <c r="F1" s="9"/>
      <c r="G1" s="10"/>
      <c r="H1" s="11" t="s">
        <v>101</v>
      </c>
      <c r="I1" s="12"/>
      <c r="J1" s="13"/>
      <c r="K1" s="10"/>
      <c r="L1" s="14" t="s">
        <v>31</v>
      </c>
      <c r="M1" s="15" t="s">
        <v>87</v>
      </c>
      <c r="N1" s="16">
        <f>Otborochnie!F3</f>
        <v>81.33333333333333</v>
      </c>
      <c r="O1" s="10"/>
    </row>
    <row r="2" spans="1:15" ht="12.75">
      <c r="A2" s="17" t="s">
        <v>25</v>
      </c>
      <c r="B2" s="18" t="s">
        <v>20</v>
      </c>
      <c r="C2" s="18" t="s">
        <v>21</v>
      </c>
      <c r="D2" s="18" t="s">
        <v>22</v>
      </c>
      <c r="E2" s="18" t="s">
        <v>24</v>
      </c>
      <c r="F2" s="19" t="s">
        <v>23</v>
      </c>
      <c r="G2" s="10"/>
      <c r="H2" s="39">
        <v>1</v>
      </c>
      <c r="I2" s="40" t="s">
        <v>90</v>
      </c>
      <c r="J2" s="41">
        <v>160.33333333333334</v>
      </c>
      <c r="K2" s="10"/>
      <c r="L2" s="14" t="s">
        <v>32</v>
      </c>
      <c r="M2" s="15" t="s">
        <v>118</v>
      </c>
      <c r="N2" s="16">
        <f>Otborochnie!F4</f>
        <v>134.66666666666666</v>
      </c>
      <c r="O2" s="10"/>
    </row>
    <row r="3" spans="1:15" ht="12.75">
      <c r="A3" s="20" t="str">
        <f>Otborochnie!M1</f>
        <v>Caxar</v>
      </c>
      <c r="B3" s="29">
        <v>81</v>
      </c>
      <c r="C3" s="29">
        <v>86</v>
      </c>
      <c r="D3" s="29">
        <v>77</v>
      </c>
      <c r="E3" s="29">
        <f>SUM(B3:D3)</f>
        <v>244</v>
      </c>
      <c r="F3" s="30">
        <f>AVERAGE(B3:D3)</f>
        <v>81.33333333333333</v>
      </c>
      <c r="G3" s="10"/>
      <c r="H3" s="42">
        <v>2</v>
      </c>
      <c r="I3" s="27" t="s">
        <v>108</v>
      </c>
      <c r="J3" s="31">
        <v>159</v>
      </c>
      <c r="K3" s="10"/>
      <c r="L3" s="14" t="s">
        <v>33</v>
      </c>
      <c r="M3" s="15" t="s">
        <v>117</v>
      </c>
      <c r="N3" s="16">
        <f>Otborochnie!F5</f>
        <v>148.66666666666666</v>
      </c>
      <c r="O3" s="10"/>
    </row>
    <row r="4" spans="1:15" ht="12.75">
      <c r="A4" s="20" t="str">
        <f>Otborochnie!M2</f>
        <v>Zmey</v>
      </c>
      <c r="B4" s="29">
        <v>132</v>
      </c>
      <c r="C4" s="29">
        <v>134</v>
      </c>
      <c r="D4" s="29">
        <v>138</v>
      </c>
      <c r="E4" s="29">
        <f>SUM(B4:D4)</f>
        <v>404</v>
      </c>
      <c r="F4" s="31">
        <f>AVERAGE(B4:D4)</f>
        <v>134.66666666666666</v>
      </c>
      <c r="G4" s="10"/>
      <c r="H4" s="42">
        <v>3</v>
      </c>
      <c r="I4" s="27" t="s">
        <v>92</v>
      </c>
      <c r="J4" s="31">
        <v>157.33333333333334</v>
      </c>
      <c r="K4" s="10"/>
      <c r="L4" s="14" t="s">
        <v>34</v>
      </c>
      <c r="M4" s="15" t="s">
        <v>93</v>
      </c>
      <c r="N4" s="16">
        <f>Otborochnie!F6</f>
        <v>110</v>
      </c>
      <c r="O4" s="10"/>
    </row>
    <row r="5" spans="1:15" ht="12.75">
      <c r="A5" s="20" t="str">
        <f>Otborochnie!M3</f>
        <v>ФЫФ</v>
      </c>
      <c r="B5" s="29">
        <v>130</v>
      </c>
      <c r="C5" s="29">
        <v>180</v>
      </c>
      <c r="D5" s="29">
        <v>136</v>
      </c>
      <c r="E5" s="29">
        <f>SUM(B5:D5)</f>
        <v>446</v>
      </c>
      <c r="F5" s="31">
        <f>AVERAGE(B5:D5)</f>
        <v>148.66666666666666</v>
      </c>
      <c r="G5" s="10"/>
      <c r="H5" s="42">
        <v>4</v>
      </c>
      <c r="I5" s="27" t="s">
        <v>94</v>
      </c>
      <c r="J5" s="31">
        <v>153.33333333333334</v>
      </c>
      <c r="K5" s="10"/>
      <c r="L5" s="14" t="s">
        <v>35</v>
      </c>
      <c r="M5" s="15" t="s">
        <v>94</v>
      </c>
      <c r="N5" s="16">
        <f>Otborochnie!F10</f>
        <v>153.33333333333334</v>
      </c>
      <c r="O5" s="10"/>
    </row>
    <row r="6" spans="1:15" ht="13.5" thickBot="1">
      <c r="A6" s="24" t="str">
        <f>Otborochnie!M4</f>
        <v>AlexGreen</v>
      </c>
      <c r="B6" s="32">
        <v>113</v>
      </c>
      <c r="C6" s="32">
        <v>113</v>
      </c>
      <c r="D6" s="32">
        <v>104</v>
      </c>
      <c r="E6" s="32">
        <f>SUM(B6:D6)</f>
        <v>330</v>
      </c>
      <c r="F6" s="33">
        <f>AVERAGE(B6:D6)</f>
        <v>110</v>
      </c>
      <c r="G6" s="10"/>
      <c r="H6" s="42">
        <v>5</v>
      </c>
      <c r="I6" s="27" t="s">
        <v>117</v>
      </c>
      <c r="J6" s="31">
        <v>148.66666666666666</v>
      </c>
      <c r="K6" s="10"/>
      <c r="L6" s="14" t="s">
        <v>36</v>
      </c>
      <c r="M6" s="15" t="s">
        <v>99</v>
      </c>
      <c r="N6" s="16">
        <f>Otborochnie!F11</f>
        <v>133</v>
      </c>
      <c r="O6" s="10"/>
    </row>
    <row r="7" spans="1:15" ht="13.5" thickBot="1">
      <c r="A7" s="10"/>
      <c r="B7" s="10"/>
      <c r="C7" s="10"/>
      <c r="D7" s="10"/>
      <c r="E7" s="10"/>
      <c r="F7" s="10"/>
      <c r="G7" s="10"/>
      <c r="H7" s="42">
        <v>6</v>
      </c>
      <c r="I7" s="27" t="s">
        <v>91</v>
      </c>
      <c r="J7" s="31">
        <v>141.66666666666666</v>
      </c>
      <c r="K7" s="10"/>
      <c r="L7" s="14" t="s">
        <v>37</v>
      </c>
      <c r="M7" s="15" t="s">
        <v>96</v>
      </c>
      <c r="N7" s="16">
        <f>Otborochnie!F12</f>
        <v>76.33333333333333</v>
      </c>
      <c r="O7" s="10"/>
    </row>
    <row r="8" spans="1:15" ht="12.75">
      <c r="A8" s="7" t="s">
        <v>30</v>
      </c>
      <c r="B8" s="8"/>
      <c r="C8" s="8"/>
      <c r="D8" s="8"/>
      <c r="E8" s="8"/>
      <c r="F8" s="9"/>
      <c r="G8" s="10"/>
      <c r="H8" s="42">
        <v>7</v>
      </c>
      <c r="I8" s="27" t="s">
        <v>119</v>
      </c>
      <c r="J8" s="31">
        <v>135.33333333333334</v>
      </c>
      <c r="K8" s="10"/>
      <c r="L8" s="14" t="s">
        <v>38</v>
      </c>
      <c r="M8" s="15" t="s">
        <v>97</v>
      </c>
      <c r="N8" s="16">
        <f>Otborochnie!F13</f>
        <v>106</v>
      </c>
      <c r="O8" s="10"/>
    </row>
    <row r="9" spans="1:15" ht="13.5" thickBot="1">
      <c r="A9" s="36" t="s">
        <v>25</v>
      </c>
      <c r="B9" s="18" t="s">
        <v>20</v>
      </c>
      <c r="C9" s="18" t="s">
        <v>21</v>
      </c>
      <c r="D9" s="18" t="s">
        <v>22</v>
      </c>
      <c r="E9" s="18" t="s">
        <v>24</v>
      </c>
      <c r="F9" s="19" t="s">
        <v>23</v>
      </c>
      <c r="G9" s="10"/>
      <c r="H9" s="43">
        <v>8</v>
      </c>
      <c r="I9" s="34" t="s">
        <v>118</v>
      </c>
      <c r="J9" s="35">
        <v>134.66666666666666</v>
      </c>
      <c r="K9" s="10"/>
      <c r="L9" s="14" t="s">
        <v>40</v>
      </c>
      <c r="M9" s="15" t="s">
        <v>119</v>
      </c>
      <c r="N9" s="16">
        <f>Otborochnie!F17</f>
        <v>135.33333333333334</v>
      </c>
      <c r="O9" s="10"/>
    </row>
    <row r="10" spans="1:15" ht="12.75">
      <c r="A10" s="20" t="str">
        <f>Otborochnie!M5</f>
        <v>Печатник</v>
      </c>
      <c r="B10" s="29">
        <v>134</v>
      </c>
      <c r="C10" s="29">
        <v>161</v>
      </c>
      <c r="D10" s="29">
        <v>165</v>
      </c>
      <c r="E10" s="29">
        <f>SUM(B10:D10)</f>
        <v>460</v>
      </c>
      <c r="F10" s="31">
        <f>AVERAGE(B10:D10)</f>
        <v>153.33333333333334</v>
      </c>
      <c r="G10" s="10"/>
      <c r="H10" s="44">
        <v>9</v>
      </c>
      <c r="I10" s="45" t="s">
        <v>99</v>
      </c>
      <c r="J10" s="46">
        <v>133</v>
      </c>
      <c r="K10" s="10"/>
      <c r="L10" s="14" t="s">
        <v>39</v>
      </c>
      <c r="M10" s="15" t="s">
        <v>89</v>
      </c>
      <c r="N10" s="16">
        <f>Otborochnie!F18</f>
        <v>112</v>
      </c>
      <c r="O10" s="10"/>
    </row>
    <row r="11" spans="1:15" ht="12.75">
      <c r="A11" s="20" t="str">
        <f>Otborochnie!M6</f>
        <v>ScorpioN</v>
      </c>
      <c r="B11" s="29">
        <v>131</v>
      </c>
      <c r="C11" s="29">
        <v>143</v>
      </c>
      <c r="D11" s="29">
        <v>125</v>
      </c>
      <c r="E11" s="29">
        <f>SUM(B11:D11)</f>
        <v>399</v>
      </c>
      <c r="F11" s="30">
        <f>AVERAGE(B11:D11)</f>
        <v>133</v>
      </c>
      <c r="G11" s="10"/>
      <c r="H11" s="47">
        <v>10</v>
      </c>
      <c r="I11" s="29" t="s">
        <v>109</v>
      </c>
      <c r="J11" s="30">
        <v>123.33333333333333</v>
      </c>
      <c r="K11" s="10"/>
      <c r="L11" s="14" t="s">
        <v>41</v>
      </c>
      <c r="M11" s="15" t="s">
        <v>116</v>
      </c>
      <c r="N11" s="16">
        <f>Otborochnie!F19</f>
        <v>119.33333333333333</v>
      </c>
      <c r="O11" s="10"/>
    </row>
    <row r="12" spans="1:15" ht="12.75">
      <c r="A12" s="20" t="str">
        <f>Otborochnie!M7</f>
        <v>Кира</v>
      </c>
      <c r="B12" s="29">
        <v>81</v>
      </c>
      <c r="C12" s="29">
        <v>71</v>
      </c>
      <c r="D12" s="29">
        <v>77</v>
      </c>
      <c r="E12" s="29">
        <f>SUM(B12:D12)</f>
        <v>229</v>
      </c>
      <c r="F12" s="30">
        <f>AVERAGE(B12:D12)</f>
        <v>76.33333333333333</v>
      </c>
      <c r="G12" s="10"/>
      <c r="H12" s="47">
        <v>11</v>
      </c>
      <c r="I12" s="29" t="s">
        <v>116</v>
      </c>
      <c r="J12" s="30">
        <v>119.33333333333333</v>
      </c>
      <c r="K12" s="10"/>
      <c r="L12" s="14" t="s">
        <v>42</v>
      </c>
      <c r="M12" s="15" t="s">
        <v>98</v>
      </c>
      <c r="N12" s="16">
        <f>Otborochnie!F20</f>
        <v>74</v>
      </c>
      <c r="O12" s="10"/>
    </row>
    <row r="13" spans="1:15" ht="13.5" thickBot="1">
      <c r="A13" s="24" t="str">
        <f>Otborochnie!M8</f>
        <v>КАА</v>
      </c>
      <c r="B13" s="32">
        <v>93</v>
      </c>
      <c r="C13" s="32">
        <v>117</v>
      </c>
      <c r="D13" s="32">
        <v>108</v>
      </c>
      <c r="E13" s="32">
        <f>SUM(B13:D13)</f>
        <v>318</v>
      </c>
      <c r="F13" s="33">
        <f>AVERAGE(B13:D13)</f>
        <v>106</v>
      </c>
      <c r="G13" s="10"/>
      <c r="H13" s="47">
        <v>12</v>
      </c>
      <c r="I13" s="29" t="s">
        <v>95</v>
      </c>
      <c r="J13" s="30">
        <v>119.33333333333333</v>
      </c>
      <c r="K13" s="10"/>
      <c r="L13" s="14" t="s">
        <v>43</v>
      </c>
      <c r="M13" s="15" t="s">
        <v>108</v>
      </c>
      <c r="N13" s="16">
        <f>Otborochnie!F24</f>
        <v>159</v>
      </c>
      <c r="O13" s="10"/>
    </row>
    <row r="14" spans="1:15" ht="13.5" thickBot="1">
      <c r="A14" s="10"/>
      <c r="B14" s="10"/>
      <c r="C14" s="10"/>
      <c r="D14" s="10"/>
      <c r="E14" s="10"/>
      <c r="F14" s="10"/>
      <c r="G14" s="10"/>
      <c r="H14" s="47">
        <v>13</v>
      </c>
      <c r="I14" s="29" t="s">
        <v>89</v>
      </c>
      <c r="J14" s="30">
        <v>112</v>
      </c>
      <c r="K14" s="10"/>
      <c r="L14" s="14" t="s">
        <v>44</v>
      </c>
      <c r="M14" s="15" t="s">
        <v>90</v>
      </c>
      <c r="N14" s="16">
        <f>Otborochnie!F25</f>
        <v>160.33333333333334</v>
      </c>
      <c r="O14" s="10"/>
    </row>
    <row r="15" spans="1:15" ht="12.75">
      <c r="A15" s="7" t="s">
        <v>29</v>
      </c>
      <c r="B15" s="8"/>
      <c r="C15" s="8"/>
      <c r="D15" s="8"/>
      <c r="E15" s="8"/>
      <c r="F15" s="9"/>
      <c r="G15" s="10"/>
      <c r="H15" s="47">
        <v>14</v>
      </c>
      <c r="I15" s="29" t="s">
        <v>93</v>
      </c>
      <c r="J15" s="30">
        <v>110</v>
      </c>
      <c r="K15" s="10"/>
      <c r="L15" s="14" t="s">
        <v>45</v>
      </c>
      <c r="M15" s="15" t="s">
        <v>91</v>
      </c>
      <c r="N15" s="16">
        <f>Otborochnie!F26</f>
        <v>141.66666666666666</v>
      </c>
      <c r="O15" s="10"/>
    </row>
    <row r="16" spans="1:15" ht="12.75">
      <c r="A16" s="36" t="s">
        <v>25</v>
      </c>
      <c r="B16" s="18" t="s">
        <v>20</v>
      </c>
      <c r="C16" s="18" t="s">
        <v>21</v>
      </c>
      <c r="D16" s="18" t="s">
        <v>22</v>
      </c>
      <c r="E16" s="18" t="s">
        <v>24</v>
      </c>
      <c r="F16" s="19" t="s">
        <v>23</v>
      </c>
      <c r="G16" s="10"/>
      <c r="H16" s="47">
        <v>15</v>
      </c>
      <c r="I16" s="29" t="s">
        <v>97</v>
      </c>
      <c r="J16" s="30">
        <v>106</v>
      </c>
      <c r="K16" s="10"/>
      <c r="L16" s="14" t="s">
        <v>46</v>
      </c>
      <c r="M16" s="15" t="s">
        <v>92</v>
      </c>
      <c r="N16" s="16">
        <f>Otborochnie!F27</f>
        <v>157.33333333333334</v>
      </c>
      <c r="O16" s="10"/>
    </row>
    <row r="17" spans="1:15" ht="13.5" thickBot="1">
      <c r="A17" s="20" t="str">
        <f>Otborochnie!M9</f>
        <v>Шальке-04</v>
      </c>
      <c r="B17" s="29">
        <v>162</v>
      </c>
      <c r="C17" s="29">
        <v>133</v>
      </c>
      <c r="D17" s="29">
        <v>111</v>
      </c>
      <c r="E17" s="29">
        <f>SUM(B17:D17)</f>
        <v>406</v>
      </c>
      <c r="F17" s="31">
        <f>AVERAGE(B17:D17)</f>
        <v>135.33333333333334</v>
      </c>
      <c r="G17" s="10"/>
      <c r="H17" s="48">
        <v>16</v>
      </c>
      <c r="I17" s="32" t="s">
        <v>87</v>
      </c>
      <c r="J17" s="33">
        <v>81.33333333333333</v>
      </c>
      <c r="K17" s="10"/>
      <c r="L17" s="14" t="s">
        <v>47</v>
      </c>
      <c r="M17" s="14" t="s">
        <v>109</v>
      </c>
      <c r="N17" s="16">
        <f>Otborochnie!F31</f>
        <v>123.33333333333333</v>
      </c>
      <c r="O17" s="10"/>
    </row>
    <row r="18" spans="1:15" ht="12.75">
      <c r="A18" s="20" t="str">
        <f>Otborochnie!M10</f>
        <v>Mcsim</v>
      </c>
      <c r="B18" s="29">
        <v>100</v>
      </c>
      <c r="C18" s="29">
        <v>125</v>
      </c>
      <c r="D18" s="29">
        <v>111</v>
      </c>
      <c r="E18" s="29">
        <f>SUM(B18:D18)</f>
        <v>336</v>
      </c>
      <c r="F18" s="30">
        <f>AVERAGE(B18:D18)</f>
        <v>112</v>
      </c>
      <c r="G18" s="10"/>
      <c r="H18" s="10"/>
      <c r="I18" s="10"/>
      <c r="J18" s="10"/>
      <c r="K18" s="10"/>
      <c r="L18" s="14" t="s">
        <v>48</v>
      </c>
      <c r="M18" s="14" t="s">
        <v>95</v>
      </c>
      <c r="N18" s="16">
        <f>Otborochnie!F32</f>
        <v>119.33333333333333</v>
      </c>
      <c r="O18" s="10"/>
    </row>
    <row r="19" spans="1:15" ht="12.75">
      <c r="A19" s="20" t="str">
        <f>Otborochnie!M11</f>
        <v>Андрей Южный</v>
      </c>
      <c r="B19" s="29">
        <v>129</v>
      </c>
      <c r="C19" s="29">
        <v>124</v>
      </c>
      <c r="D19" s="29">
        <v>105</v>
      </c>
      <c r="E19" s="29">
        <f>SUM(B19:D19)</f>
        <v>358</v>
      </c>
      <c r="F19" s="30">
        <f>AVERAGE(B19:D19)</f>
        <v>119.33333333333333</v>
      </c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3.5" thickBot="1">
      <c r="A20" s="24" t="str">
        <f>Otborochnie!M12</f>
        <v>Лена</v>
      </c>
      <c r="B20" s="32">
        <v>52</v>
      </c>
      <c r="C20" s="32">
        <v>84</v>
      </c>
      <c r="D20" s="32">
        <v>86</v>
      </c>
      <c r="E20" s="32">
        <f>SUM(B20:D20)</f>
        <v>222</v>
      </c>
      <c r="F20" s="33">
        <f>AVERAGE(B20:D20)</f>
        <v>74</v>
      </c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3.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.75">
      <c r="A22" s="7" t="s">
        <v>28</v>
      </c>
      <c r="B22" s="8"/>
      <c r="C22" s="8"/>
      <c r="D22" s="8"/>
      <c r="E22" s="8"/>
      <c r="F22" s="9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2.75">
      <c r="A23" s="36" t="s">
        <v>25</v>
      </c>
      <c r="B23" s="18" t="s">
        <v>20</v>
      </c>
      <c r="C23" s="18" t="s">
        <v>21</v>
      </c>
      <c r="D23" s="18" t="s">
        <v>22</v>
      </c>
      <c r="E23" s="18" t="s">
        <v>24</v>
      </c>
      <c r="F23" s="19" t="s">
        <v>23</v>
      </c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>
      <c r="A24" s="37" t="str">
        <f>Otborochnie!M13</f>
        <v>Lena</v>
      </c>
      <c r="B24" s="29">
        <v>162</v>
      </c>
      <c r="C24" s="29">
        <v>160</v>
      </c>
      <c r="D24" s="29">
        <v>155</v>
      </c>
      <c r="E24" s="29">
        <f>SUM(B24:D24)</f>
        <v>477</v>
      </c>
      <c r="F24" s="31">
        <f>AVERAGE(B24:D24)</f>
        <v>159</v>
      </c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37" t="str">
        <f>Otborochnie!M14</f>
        <v>Молибден</v>
      </c>
      <c r="B25" s="29">
        <v>149</v>
      </c>
      <c r="C25" s="29">
        <v>147</v>
      </c>
      <c r="D25" s="29">
        <v>185</v>
      </c>
      <c r="E25" s="29">
        <f>SUM(B25:D25)</f>
        <v>481</v>
      </c>
      <c r="F25" s="31">
        <f>AVERAGE(B25:D25)</f>
        <v>160.33333333333334</v>
      </c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37" t="str">
        <f>Otborochnie!M15</f>
        <v>ЛюбительБлондинок</v>
      </c>
      <c r="B26" s="29">
        <v>136</v>
      </c>
      <c r="C26" s="29">
        <v>148</v>
      </c>
      <c r="D26" s="29">
        <v>141</v>
      </c>
      <c r="E26" s="29">
        <f>SUM(B26:D26)</f>
        <v>425</v>
      </c>
      <c r="F26" s="31">
        <f>AVERAGE(B26:D26)</f>
        <v>141.66666666666666</v>
      </c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3.5" thickBot="1">
      <c r="A27" s="38" t="str">
        <f>Otborochnie!M16</f>
        <v>Asher32</v>
      </c>
      <c r="B27" s="32">
        <v>167</v>
      </c>
      <c r="C27" s="32">
        <v>147</v>
      </c>
      <c r="D27" s="32">
        <v>158</v>
      </c>
      <c r="E27" s="32">
        <f>SUM(B27:D27)</f>
        <v>472</v>
      </c>
      <c r="F27" s="35">
        <f>AVERAGE(B27:D27)</f>
        <v>157.33333333333334</v>
      </c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3.5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7" t="s">
        <v>27</v>
      </c>
      <c r="B29" s="8"/>
      <c r="C29" s="8"/>
      <c r="D29" s="8"/>
      <c r="E29" s="8"/>
      <c r="F29" s="9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36" t="s">
        <v>25</v>
      </c>
      <c r="B30" s="18" t="s">
        <v>20</v>
      </c>
      <c r="C30" s="18" t="s">
        <v>21</v>
      </c>
      <c r="D30" s="18" t="s">
        <v>22</v>
      </c>
      <c r="E30" s="18" t="s">
        <v>24</v>
      </c>
      <c r="F30" s="19" t="s">
        <v>23</v>
      </c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37" t="str">
        <f>Otborochnie!M17</f>
        <v>Арк-65</v>
      </c>
      <c r="B31" s="29">
        <v>105</v>
      </c>
      <c r="C31" s="29">
        <v>150</v>
      </c>
      <c r="D31" s="29">
        <v>115</v>
      </c>
      <c r="E31" s="29">
        <f>SUM(B31:D31)</f>
        <v>370</v>
      </c>
      <c r="F31" s="30">
        <f>AVERAGE(B31:D31)</f>
        <v>123.33333333333333</v>
      </c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37" t="str">
        <f>Otborochnie!M18</f>
        <v>Мендел</v>
      </c>
      <c r="B32" s="29">
        <v>113</v>
      </c>
      <c r="C32" s="29">
        <v>107</v>
      </c>
      <c r="D32" s="29">
        <v>138</v>
      </c>
      <c r="E32" s="29">
        <f>SUM(B32:D32)</f>
        <v>358</v>
      </c>
      <c r="F32" s="30">
        <f>AVERAGE(B32:D32)</f>
        <v>119.33333333333333</v>
      </c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37"/>
      <c r="B33" s="21"/>
      <c r="C33" s="21"/>
      <c r="D33" s="21"/>
      <c r="E33" s="21"/>
      <c r="F33" s="22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3.5" thickBot="1">
      <c r="A34" s="38"/>
      <c r="B34" s="25"/>
      <c r="C34" s="25"/>
      <c r="D34" s="25"/>
      <c r="E34" s="25"/>
      <c r="F34" s="26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6">
    <mergeCell ref="A22:F22"/>
    <mergeCell ref="A29:F29"/>
    <mergeCell ref="H1:J1"/>
    <mergeCell ref="A1:F1"/>
    <mergeCell ref="A8:F8"/>
    <mergeCell ref="A15:F15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7" sqref="H7"/>
    </sheetView>
  </sheetViews>
  <sheetFormatPr defaultColWidth="9.140625" defaultRowHeight="12.75"/>
  <cols>
    <col min="1" max="1" width="16.140625" style="2" customWidth="1"/>
    <col min="2" max="2" width="8.8515625" style="2" customWidth="1"/>
    <col min="3" max="3" width="8.421875" style="2" customWidth="1"/>
    <col min="4" max="4" width="12.8515625" style="2" customWidth="1"/>
    <col min="5" max="5" width="8.8515625" style="2" customWidth="1"/>
    <col min="6" max="6" width="3.8515625" style="2" customWidth="1"/>
    <col min="7" max="7" width="18.7109375" style="2" customWidth="1"/>
    <col min="8" max="16384" width="8.8515625" style="2" customWidth="1"/>
  </cols>
  <sheetData>
    <row r="1" spans="1:8" ht="13.5" thickBot="1">
      <c r="A1" s="52" t="s">
        <v>26</v>
      </c>
      <c r="B1" s="53"/>
      <c r="C1" s="53"/>
      <c r="D1" s="54"/>
      <c r="E1" s="10"/>
      <c r="F1" s="49" t="s">
        <v>103</v>
      </c>
      <c r="G1" s="50"/>
      <c r="H1" s="51"/>
    </row>
    <row r="2" spans="1:8" ht="12.75">
      <c r="A2" s="17" t="s">
        <v>25</v>
      </c>
      <c r="B2" s="18" t="s">
        <v>20</v>
      </c>
      <c r="C2" s="18" t="s">
        <v>21</v>
      </c>
      <c r="D2" s="19" t="s">
        <v>23</v>
      </c>
      <c r="E2" s="10"/>
      <c r="F2" s="39">
        <v>1</v>
      </c>
      <c r="G2" s="40" t="s">
        <v>88</v>
      </c>
      <c r="H2" s="41">
        <v>166.5</v>
      </c>
    </row>
    <row r="3" spans="1:8" ht="12.75">
      <c r="A3" s="20" t="str">
        <f>Otborochnie!I2</f>
        <v>Молибден</v>
      </c>
      <c r="B3" s="29">
        <v>155</v>
      </c>
      <c r="C3" s="29">
        <v>155</v>
      </c>
      <c r="D3" s="31">
        <f>AVERAGE(B3:C3)</f>
        <v>155</v>
      </c>
      <c r="E3" s="10"/>
      <c r="F3" s="42">
        <v>2</v>
      </c>
      <c r="G3" s="27" t="s">
        <v>90</v>
      </c>
      <c r="H3" s="31">
        <v>155</v>
      </c>
    </row>
    <row r="4" spans="1:8" ht="13.5" thickBot="1">
      <c r="A4" s="24" t="str">
        <f>Otborochnie!I9</f>
        <v>Zmey</v>
      </c>
      <c r="B4" s="32">
        <v>121</v>
      </c>
      <c r="C4" s="32">
        <v>122</v>
      </c>
      <c r="D4" s="33">
        <f>AVERAGE(B4:C4)</f>
        <v>121.5</v>
      </c>
      <c r="E4" s="10"/>
      <c r="F4" s="42">
        <v>3</v>
      </c>
      <c r="G4" s="27" t="s">
        <v>92</v>
      </c>
      <c r="H4" s="31">
        <v>134</v>
      </c>
    </row>
    <row r="5" spans="1:8" ht="13.5" thickBot="1">
      <c r="A5" s="10"/>
      <c r="B5" s="10"/>
      <c r="C5" s="10"/>
      <c r="D5" s="10"/>
      <c r="E5" s="10"/>
      <c r="F5" s="43">
        <v>4</v>
      </c>
      <c r="G5" s="34" t="s">
        <v>94</v>
      </c>
      <c r="H5" s="35">
        <v>127.5</v>
      </c>
    </row>
    <row r="6" spans="1:8" ht="12.75">
      <c r="A6" s="52" t="s">
        <v>49</v>
      </c>
      <c r="B6" s="53"/>
      <c r="C6" s="53"/>
      <c r="D6" s="54"/>
      <c r="E6" s="10"/>
      <c r="F6" s="10"/>
      <c r="G6" s="10"/>
      <c r="H6" s="10"/>
    </row>
    <row r="7" spans="1:8" ht="12.75">
      <c r="A7" s="36" t="s">
        <v>25</v>
      </c>
      <c r="B7" s="18" t="s">
        <v>20</v>
      </c>
      <c r="C7" s="18" t="s">
        <v>21</v>
      </c>
      <c r="D7" s="19" t="s">
        <v>23</v>
      </c>
      <c r="E7" s="10"/>
      <c r="F7" s="10"/>
      <c r="G7" s="10"/>
      <c r="H7" s="10"/>
    </row>
    <row r="8" spans="1:8" ht="12.75">
      <c r="A8" s="20" t="str">
        <f>Otborochnie!I8</f>
        <v>Шальке-04</v>
      </c>
      <c r="B8" s="29">
        <v>160</v>
      </c>
      <c r="C8" s="29">
        <v>173</v>
      </c>
      <c r="D8" s="31">
        <f>AVERAGE(B8:C8)</f>
        <v>166.5</v>
      </c>
      <c r="E8" s="10"/>
      <c r="F8" s="10"/>
      <c r="G8" s="10"/>
      <c r="H8" s="10"/>
    </row>
    <row r="9" spans="1:8" ht="13.5" thickBot="1">
      <c r="A9" s="24" t="str">
        <f>Otborochnie!I3</f>
        <v>Lena</v>
      </c>
      <c r="B9" s="32">
        <v>157</v>
      </c>
      <c r="C9" s="32">
        <v>159</v>
      </c>
      <c r="D9" s="33">
        <f>AVERAGE(B9:C9)</f>
        <v>158</v>
      </c>
      <c r="E9" s="10"/>
      <c r="F9" s="10"/>
      <c r="G9" s="10"/>
      <c r="H9" s="10"/>
    </row>
    <row r="10" spans="1:8" ht="13.5" thickBot="1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52" t="s">
        <v>50</v>
      </c>
      <c r="B11" s="53"/>
      <c r="C11" s="53"/>
      <c r="D11" s="54"/>
      <c r="E11" s="10"/>
      <c r="F11" s="10"/>
      <c r="G11" s="10"/>
      <c r="H11" s="10"/>
    </row>
    <row r="12" spans="1:8" ht="12.75">
      <c r="A12" s="36" t="s">
        <v>25</v>
      </c>
      <c r="B12" s="18" t="s">
        <v>20</v>
      </c>
      <c r="C12" s="18" t="s">
        <v>21</v>
      </c>
      <c r="D12" s="19" t="s">
        <v>23</v>
      </c>
      <c r="E12" s="10"/>
      <c r="F12" s="10"/>
      <c r="G12" s="10"/>
      <c r="H12" s="10"/>
    </row>
    <row r="13" spans="1:8" ht="12.75">
      <c r="A13" s="20" t="str">
        <f>Otborochnie!I4</f>
        <v>Asher32</v>
      </c>
      <c r="B13" s="29">
        <v>138</v>
      </c>
      <c r="C13" s="29">
        <v>130</v>
      </c>
      <c r="D13" s="31">
        <f>AVERAGE(B13:C13)</f>
        <v>134</v>
      </c>
      <c r="E13" s="10"/>
      <c r="F13" s="10"/>
      <c r="G13" s="10"/>
      <c r="H13" s="10"/>
    </row>
    <row r="14" spans="1:8" ht="13.5" thickBot="1">
      <c r="A14" s="24" t="str">
        <f>Otborochnie!I7</f>
        <v>ЛюбительБлондинок</v>
      </c>
      <c r="B14" s="32">
        <v>122</v>
      </c>
      <c r="C14" s="32">
        <v>108</v>
      </c>
      <c r="D14" s="33">
        <f>AVERAGE(B14:C14)</f>
        <v>115</v>
      </c>
      <c r="E14" s="10"/>
      <c r="F14" s="10"/>
      <c r="G14" s="10"/>
      <c r="H14" s="10"/>
    </row>
    <row r="15" spans="1:8" ht="13.5" thickBot="1">
      <c r="A15" s="10"/>
      <c r="B15" s="10"/>
      <c r="C15" s="10"/>
      <c r="D15" s="10"/>
      <c r="E15" s="10"/>
      <c r="F15" s="10"/>
      <c r="G15" s="10"/>
      <c r="H15" s="10"/>
    </row>
    <row r="16" spans="1:8" ht="12.75">
      <c r="A16" s="52" t="s">
        <v>51</v>
      </c>
      <c r="B16" s="53"/>
      <c r="C16" s="53"/>
      <c r="D16" s="54"/>
      <c r="E16" s="10"/>
      <c r="F16" s="10"/>
      <c r="G16" s="10"/>
      <c r="H16" s="10"/>
    </row>
    <row r="17" spans="1:8" ht="12.75">
      <c r="A17" s="36" t="s">
        <v>25</v>
      </c>
      <c r="B17" s="18" t="s">
        <v>20</v>
      </c>
      <c r="C17" s="18" t="s">
        <v>21</v>
      </c>
      <c r="D17" s="19" t="s">
        <v>23</v>
      </c>
      <c r="E17" s="10"/>
      <c r="F17" s="10"/>
      <c r="G17" s="10"/>
      <c r="H17" s="10"/>
    </row>
    <row r="18" spans="1:8" ht="12.75">
      <c r="A18" s="20" t="str">
        <f>Otborochnie!I5</f>
        <v>Печатник</v>
      </c>
      <c r="B18" s="29">
        <v>133</v>
      </c>
      <c r="C18" s="29">
        <v>122</v>
      </c>
      <c r="D18" s="31">
        <f>AVERAGE(B18:C18)</f>
        <v>127.5</v>
      </c>
      <c r="E18" s="10"/>
      <c r="F18" s="10"/>
      <c r="G18" s="10"/>
      <c r="H18" s="10"/>
    </row>
    <row r="19" spans="1:8" ht="13.5" thickBot="1">
      <c r="A19" s="24" t="str">
        <f>Otborochnie!I6</f>
        <v>ФЫФ</v>
      </c>
      <c r="B19" s="32">
        <v>130</v>
      </c>
      <c r="C19" s="32">
        <v>93</v>
      </c>
      <c r="D19" s="33">
        <f>AVERAGE(B19:C19)</f>
        <v>111.5</v>
      </c>
      <c r="E19" s="10"/>
      <c r="F19" s="10"/>
      <c r="G19" s="10"/>
      <c r="H19" s="10"/>
    </row>
    <row r="20" spans="1:8" ht="12.75">
      <c r="A20" s="10"/>
      <c r="B20" s="10"/>
      <c r="C20" s="10"/>
      <c r="D20" s="10"/>
      <c r="E20" s="10"/>
      <c r="F20" s="10"/>
      <c r="G20" s="10"/>
      <c r="H20" s="10"/>
    </row>
    <row r="21" spans="1:8" ht="12.75">
      <c r="A21" s="10"/>
      <c r="B21" s="10"/>
      <c r="C21" s="10"/>
      <c r="D21" s="10"/>
      <c r="E21" s="10"/>
      <c r="F21" s="10"/>
      <c r="G21" s="10"/>
      <c r="H21" s="10"/>
    </row>
    <row r="22" spans="1:8" ht="12.75">
      <c r="A22" s="10"/>
      <c r="B22" s="10"/>
      <c r="C22" s="10"/>
      <c r="D22" s="10"/>
      <c r="E22" s="10"/>
      <c r="F22" s="10"/>
      <c r="G22" s="10"/>
      <c r="H22" s="10"/>
    </row>
    <row r="23" spans="1:8" ht="12.75">
      <c r="A23" s="10"/>
      <c r="B23" s="10"/>
      <c r="C23" s="10"/>
      <c r="D23" s="10"/>
      <c r="E23" s="10"/>
      <c r="F23" s="10"/>
      <c r="G23" s="10"/>
      <c r="H23" s="10"/>
    </row>
    <row r="24" spans="1:8" ht="12.75">
      <c r="A24" s="10"/>
      <c r="B24" s="10"/>
      <c r="C24" s="10"/>
      <c r="D24" s="10"/>
      <c r="E24" s="10"/>
      <c r="F24" s="10"/>
      <c r="G24" s="10"/>
      <c r="H24" s="10"/>
    </row>
  </sheetData>
  <mergeCells count="5">
    <mergeCell ref="A16:D16"/>
    <mergeCell ref="F1:H1"/>
    <mergeCell ref="A1:D1"/>
    <mergeCell ref="A6:D6"/>
    <mergeCell ref="A11:D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12" sqref="G12"/>
    </sheetView>
  </sheetViews>
  <sheetFormatPr defaultColWidth="9.140625" defaultRowHeight="12.75"/>
  <cols>
    <col min="1" max="1" width="16.140625" style="2" customWidth="1"/>
    <col min="2" max="3" width="8.8515625" style="2" customWidth="1"/>
    <col min="4" max="4" width="12.8515625" style="2" customWidth="1"/>
    <col min="5" max="5" width="8.8515625" style="2" customWidth="1"/>
    <col min="6" max="6" width="3.8515625" style="2" customWidth="1"/>
    <col min="7" max="7" width="26.421875" style="2" customWidth="1"/>
    <col min="8" max="16384" width="8.8515625" style="2" customWidth="1"/>
  </cols>
  <sheetData>
    <row r="1" spans="1:8" ht="13.5" thickBot="1">
      <c r="A1" s="52" t="s">
        <v>26</v>
      </c>
      <c r="B1" s="53"/>
      <c r="C1" s="53"/>
      <c r="D1" s="54"/>
      <c r="E1" s="10"/>
      <c r="F1" s="63" t="s">
        <v>104</v>
      </c>
      <c r="G1" s="64"/>
      <c r="H1" s="65"/>
    </row>
    <row r="2" spans="1:8" ht="13.5" thickBot="1">
      <c r="A2" s="55" t="s">
        <v>25</v>
      </c>
      <c r="B2" s="27" t="s">
        <v>20</v>
      </c>
      <c r="C2" s="27" t="s">
        <v>21</v>
      </c>
      <c r="D2" s="28" t="s">
        <v>23</v>
      </c>
      <c r="E2" s="10"/>
      <c r="F2" s="60">
        <v>1</v>
      </c>
      <c r="G2" s="61" t="s">
        <v>94</v>
      </c>
      <c r="H2" s="62">
        <v>156</v>
      </c>
    </row>
    <row r="3" spans="1:8" ht="13.5" thickBot="1">
      <c r="A3" s="56" t="str">
        <f>'1-4'!G5</f>
        <v>Печатник</v>
      </c>
      <c r="B3" s="29">
        <v>153</v>
      </c>
      <c r="C3" s="29">
        <v>159</v>
      </c>
      <c r="D3" s="31">
        <f>AVERAGE(B3:C3)</f>
        <v>156</v>
      </c>
      <c r="E3" s="10"/>
      <c r="F3" s="43">
        <v>2</v>
      </c>
      <c r="G3" s="34" t="s">
        <v>90</v>
      </c>
      <c r="H3" s="59">
        <v>150.5</v>
      </c>
    </row>
    <row r="4" spans="1:8" ht="13.5" thickBot="1">
      <c r="A4" s="57" t="str">
        <f>'1-4'!G2</f>
        <v>Шальке04</v>
      </c>
      <c r="B4" s="32">
        <v>147</v>
      </c>
      <c r="C4" s="32">
        <v>140</v>
      </c>
      <c r="D4" s="33">
        <f>AVERAGE(B4:C4)</f>
        <v>143.5</v>
      </c>
      <c r="E4" s="10"/>
      <c r="F4" s="58"/>
      <c r="G4" s="58"/>
      <c r="H4" s="58"/>
    </row>
    <row r="5" spans="1:8" ht="13.5" thickBot="1">
      <c r="A5" s="10"/>
      <c r="B5" s="10"/>
      <c r="C5" s="10"/>
      <c r="D5" s="10"/>
      <c r="E5" s="10"/>
      <c r="F5" s="49" t="s">
        <v>105</v>
      </c>
      <c r="G5" s="50"/>
      <c r="H5" s="51"/>
    </row>
    <row r="6" spans="1:8" ht="12.75">
      <c r="A6" s="52" t="s">
        <v>49</v>
      </c>
      <c r="B6" s="53"/>
      <c r="C6" s="53"/>
      <c r="D6" s="54"/>
      <c r="E6" s="10"/>
      <c r="F6" s="39">
        <v>3</v>
      </c>
      <c r="G6" s="40" t="s">
        <v>88</v>
      </c>
      <c r="H6" s="41">
        <v>143.5</v>
      </c>
    </row>
    <row r="7" spans="1:8" ht="13.5" thickBot="1">
      <c r="A7" s="23" t="s">
        <v>25</v>
      </c>
      <c r="B7" s="27" t="s">
        <v>20</v>
      </c>
      <c r="C7" s="27" t="s">
        <v>21</v>
      </c>
      <c r="D7" s="28" t="s">
        <v>23</v>
      </c>
      <c r="E7" s="10"/>
      <c r="F7" s="43">
        <v>4</v>
      </c>
      <c r="G7" s="34" t="s">
        <v>92</v>
      </c>
      <c r="H7" s="35">
        <v>129.5</v>
      </c>
    </row>
    <row r="8" spans="1:8" ht="12.75">
      <c r="A8" s="56" t="str">
        <f>'1-4'!G3</f>
        <v>Молибден</v>
      </c>
      <c r="B8" s="29">
        <v>135</v>
      </c>
      <c r="C8" s="29">
        <v>166</v>
      </c>
      <c r="D8" s="31">
        <f>AVERAGE(B8:C8)</f>
        <v>150.5</v>
      </c>
      <c r="E8" s="10"/>
      <c r="F8" s="10"/>
      <c r="G8" s="10"/>
      <c r="H8" s="10"/>
    </row>
    <row r="9" spans="1:8" ht="13.5" thickBot="1">
      <c r="A9" s="57" t="str">
        <f>'1-4'!G4</f>
        <v>Asher32</v>
      </c>
      <c r="B9" s="32">
        <v>117</v>
      </c>
      <c r="C9" s="32">
        <v>142</v>
      </c>
      <c r="D9" s="33">
        <f>AVERAGE(B9:C9)</f>
        <v>129.5</v>
      </c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</sheetData>
  <mergeCells count="4">
    <mergeCell ref="F1:H1"/>
    <mergeCell ref="F5:H5"/>
    <mergeCell ref="A1:D1"/>
    <mergeCell ref="A6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7" sqref="H7"/>
    </sheetView>
  </sheetViews>
  <sheetFormatPr defaultColWidth="9.140625" defaultRowHeight="12.75"/>
  <cols>
    <col min="1" max="1" width="16.140625" style="2" customWidth="1"/>
    <col min="2" max="3" width="7.140625" style="2" customWidth="1"/>
    <col min="4" max="4" width="14.28125" style="2" customWidth="1"/>
    <col min="5" max="5" width="12.8515625" style="2" customWidth="1"/>
    <col min="6" max="6" width="8.8515625" style="2" customWidth="1"/>
    <col min="7" max="7" width="6.00390625" style="2" customWidth="1"/>
    <col min="8" max="8" width="20.140625" style="2" customWidth="1"/>
    <col min="9" max="16384" width="8.8515625" style="2" customWidth="1"/>
  </cols>
  <sheetData>
    <row r="1" spans="1:8" ht="13.5" thickBot="1">
      <c r="A1" s="52" t="s">
        <v>52</v>
      </c>
      <c r="B1" s="53"/>
      <c r="C1" s="53"/>
      <c r="D1" s="53"/>
      <c r="E1" s="54"/>
      <c r="F1" s="10"/>
      <c r="G1" s="66" t="s">
        <v>106</v>
      </c>
      <c r="H1" s="67"/>
    </row>
    <row r="2" spans="1:8" ht="12.75">
      <c r="A2" s="55" t="s">
        <v>25</v>
      </c>
      <c r="B2" s="27" t="s">
        <v>20</v>
      </c>
      <c r="C2" s="27" t="s">
        <v>21</v>
      </c>
      <c r="D2" s="27" t="s">
        <v>24</v>
      </c>
      <c r="E2" s="28" t="s">
        <v>23</v>
      </c>
      <c r="F2" s="10"/>
      <c r="G2" s="68">
        <v>1</v>
      </c>
      <c r="H2" s="69" t="s">
        <v>90</v>
      </c>
    </row>
    <row r="3" spans="1:8" ht="12.75">
      <c r="A3" s="56" t="str">
        <f>'1-2'!G3</f>
        <v>Молибден</v>
      </c>
      <c r="B3" s="29">
        <v>178</v>
      </c>
      <c r="C3" s="29">
        <v>177</v>
      </c>
      <c r="D3" s="29">
        <f>SUM(B3:C3)</f>
        <v>355</v>
      </c>
      <c r="E3" s="31">
        <f>AVERAGE(B3:C3)</f>
        <v>177.5</v>
      </c>
      <c r="F3" s="10"/>
      <c r="G3" s="47">
        <v>2</v>
      </c>
      <c r="H3" s="70" t="s">
        <v>94</v>
      </c>
    </row>
    <row r="4" spans="1:8" ht="13.5" thickBot="1">
      <c r="A4" s="57" t="str">
        <f>'1-2'!G2</f>
        <v>Печатник</v>
      </c>
      <c r="B4" s="32">
        <v>169</v>
      </c>
      <c r="C4" s="32">
        <v>167</v>
      </c>
      <c r="D4" s="32">
        <f>SUM(B4:C4)</f>
        <v>336</v>
      </c>
      <c r="E4" s="33">
        <f>AVERAGE(B4:C4)</f>
        <v>168</v>
      </c>
      <c r="F4" s="10"/>
      <c r="G4" s="48">
        <v>3</v>
      </c>
      <c r="H4" s="71" t="s">
        <v>107</v>
      </c>
    </row>
    <row r="5" spans="1:8" ht="13.5" thickBot="1">
      <c r="A5" s="10"/>
      <c r="B5" s="10"/>
      <c r="C5" s="10"/>
      <c r="D5" s="10"/>
      <c r="E5" s="10"/>
      <c r="F5" s="10"/>
      <c r="G5" s="10"/>
      <c r="H5" s="10"/>
    </row>
    <row r="6" spans="1:8" ht="12.75">
      <c r="A6" s="52" t="s">
        <v>53</v>
      </c>
      <c r="B6" s="53"/>
      <c r="C6" s="53"/>
      <c r="D6" s="53"/>
      <c r="E6" s="54"/>
      <c r="F6" s="10"/>
      <c r="G6" s="10"/>
      <c r="H6" s="10"/>
    </row>
    <row r="7" spans="1:8" ht="12.75">
      <c r="A7" s="23" t="s">
        <v>25</v>
      </c>
      <c r="B7" s="27" t="s">
        <v>20</v>
      </c>
      <c r="C7" s="27" t="s">
        <v>21</v>
      </c>
      <c r="D7" s="27" t="s">
        <v>24</v>
      </c>
      <c r="E7" s="28" t="s">
        <v>23</v>
      </c>
      <c r="F7" s="10"/>
      <c r="G7" s="10"/>
      <c r="H7" s="10"/>
    </row>
    <row r="8" spans="1:8" ht="12.75">
      <c r="A8" s="56" t="str">
        <f>'1-2'!G7</f>
        <v>Asher32</v>
      </c>
      <c r="B8" s="29">
        <v>146</v>
      </c>
      <c r="C8" s="29">
        <v>160</v>
      </c>
      <c r="D8" s="29">
        <f>SUM(B8:C8)</f>
        <v>306</v>
      </c>
      <c r="E8" s="30">
        <f>AVERAGE(B8:C8)</f>
        <v>153</v>
      </c>
      <c r="F8" s="10"/>
      <c r="G8" s="10"/>
      <c r="H8" s="10"/>
    </row>
    <row r="9" spans="1:8" ht="13.5" thickBot="1">
      <c r="A9" s="57" t="str">
        <f>'1-2'!G6</f>
        <v>Шальке04</v>
      </c>
      <c r="B9" s="32">
        <v>162</v>
      </c>
      <c r="C9" s="32">
        <v>147</v>
      </c>
      <c r="D9" s="32">
        <f>SUM(B9:C9)</f>
        <v>309</v>
      </c>
      <c r="E9" s="35">
        <f>AVERAGE(B9:C9)</f>
        <v>154.5</v>
      </c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</sheetData>
  <mergeCells count="3">
    <mergeCell ref="G1:H1"/>
    <mergeCell ref="A1:E1"/>
    <mergeCell ref="A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X2" sqref="X2"/>
    </sheetView>
  </sheetViews>
  <sheetFormatPr defaultColWidth="9.140625" defaultRowHeight="12.75"/>
  <cols>
    <col min="1" max="1" width="16.7109375" style="2" customWidth="1"/>
    <col min="2" max="10" width="5.7109375" style="2" customWidth="1"/>
    <col min="11" max="21" width="3.7109375" style="2" hidden="1" customWidth="1"/>
    <col min="22" max="22" width="9.7109375" style="2" customWidth="1"/>
    <col min="23" max="16384" width="8.8515625" style="2" customWidth="1"/>
  </cols>
  <sheetData>
    <row r="1" spans="1:22" ht="13.5" thickBot="1">
      <c r="A1" s="105" t="s">
        <v>25</v>
      </c>
      <c r="B1" s="109" t="s">
        <v>86</v>
      </c>
      <c r="C1" s="110"/>
      <c r="D1" s="110"/>
      <c r="E1" s="110"/>
      <c r="F1" s="110"/>
      <c r="G1" s="110"/>
      <c r="H1" s="110"/>
      <c r="I1" s="110"/>
      <c r="J1" s="111"/>
      <c r="K1" s="73" t="s">
        <v>2</v>
      </c>
      <c r="L1" s="73"/>
      <c r="M1" s="73"/>
      <c r="N1" s="73"/>
      <c r="O1" s="73"/>
      <c r="P1" s="73"/>
      <c r="Q1" s="73"/>
      <c r="R1" s="73"/>
      <c r="S1" s="73"/>
      <c r="T1" s="73"/>
      <c r="U1" s="74"/>
      <c r="V1" s="75" t="s">
        <v>7</v>
      </c>
    </row>
    <row r="2" spans="1:22" ht="13.5" thickBot="1">
      <c r="A2" s="72"/>
      <c r="B2" s="106" t="s">
        <v>3</v>
      </c>
      <c r="C2" s="107"/>
      <c r="D2" s="107"/>
      <c r="E2" s="108" t="s">
        <v>5</v>
      </c>
      <c r="F2" s="108"/>
      <c r="G2" s="108" t="s">
        <v>6</v>
      </c>
      <c r="H2" s="108"/>
      <c r="I2" s="108" t="s">
        <v>52</v>
      </c>
      <c r="J2" s="108"/>
      <c r="K2" s="76" t="s">
        <v>3</v>
      </c>
      <c r="L2" s="77"/>
      <c r="M2" s="77"/>
      <c r="N2" s="78" t="s">
        <v>4</v>
      </c>
      <c r="O2" s="78"/>
      <c r="P2" s="78" t="s">
        <v>5</v>
      </c>
      <c r="Q2" s="78"/>
      <c r="R2" s="78" t="s">
        <v>6</v>
      </c>
      <c r="S2" s="78"/>
      <c r="T2" s="77" t="s">
        <v>52</v>
      </c>
      <c r="U2" s="79"/>
      <c r="V2" s="75"/>
    </row>
    <row r="3" spans="1:22" ht="13.5" thickBot="1">
      <c r="A3" s="80"/>
      <c r="B3" s="81" t="s">
        <v>20</v>
      </c>
      <c r="C3" s="82" t="s">
        <v>21</v>
      </c>
      <c r="D3" s="82" t="s">
        <v>22</v>
      </c>
      <c r="E3" s="82" t="s">
        <v>20</v>
      </c>
      <c r="F3" s="82" t="s">
        <v>21</v>
      </c>
      <c r="G3" s="82" t="s">
        <v>20</v>
      </c>
      <c r="H3" s="82" t="s">
        <v>21</v>
      </c>
      <c r="I3" s="82" t="s">
        <v>20</v>
      </c>
      <c r="J3" s="82" t="s">
        <v>21</v>
      </c>
      <c r="K3" s="83" t="s">
        <v>20</v>
      </c>
      <c r="L3" s="84" t="s">
        <v>21</v>
      </c>
      <c r="M3" s="84" t="s">
        <v>22</v>
      </c>
      <c r="N3" s="84" t="s">
        <v>20</v>
      </c>
      <c r="O3" s="84" t="s">
        <v>21</v>
      </c>
      <c r="P3" s="84" t="s">
        <v>20</v>
      </c>
      <c r="Q3" s="84" t="s">
        <v>21</v>
      </c>
      <c r="R3" s="84" t="s">
        <v>20</v>
      </c>
      <c r="S3" s="84" t="s">
        <v>21</v>
      </c>
      <c r="T3" s="84" t="s">
        <v>20</v>
      </c>
      <c r="U3" s="85" t="s">
        <v>21</v>
      </c>
      <c r="V3" s="86" t="s">
        <v>8</v>
      </c>
    </row>
    <row r="4" spans="1:22" ht="12.75">
      <c r="A4" s="87" t="str">
        <f>Otborochnie!M1</f>
        <v>Caxar</v>
      </c>
      <c r="B4" s="88"/>
      <c r="C4" s="89">
        <v>1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91">
        <f aca="true" t="shared" si="0" ref="V4:V21">SUM(B4:J4)</f>
        <v>1</v>
      </c>
    </row>
    <row r="5" spans="1:22" ht="12.75">
      <c r="A5" s="92" t="str">
        <f>Otborochnie!M2</f>
        <v>Zmey</v>
      </c>
      <c r="B5" s="93">
        <v>2</v>
      </c>
      <c r="C5" s="29">
        <v>2</v>
      </c>
      <c r="D5" s="29">
        <v>2</v>
      </c>
      <c r="E5" s="29">
        <v>2</v>
      </c>
      <c r="F5" s="29">
        <v>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94"/>
      <c r="V5" s="95">
        <f t="shared" si="0"/>
        <v>10</v>
      </c>
    </row>
    <row r="6" spans="1:22" ht="12.75">
      <c r="A6" s="92" t="str">
        <f>Otborochnie!M3</f>
        <v>ФЫФ</v>
      </c>
      <c r="B6" s="93">
        <v>3</v>
      </c>
      <c r="C6" s="29">
        <v>3</v>
      </c>
      <c r="D6" s="29">
        <v>1</v>
      </c>
      <c r="E6" s="29">
        <v>2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94"/>
      <c r="V6" s="95">
        <f t="shared" si="0"/>
        <v>9</v>
      </c>
    </row>
    <row r="7" spans="1:22" ht="13.5" thickBot="1">
      <c r="A7" s="96" t="str">
        <f>Otborochnie!M4</f>
        <v>AlexGreen</v>
      </c>
      <c r="B7" s="97">
        <v>1</v>
      </c>
      <c r="C7" s="32">
        <v>1</v>
      </c>
      <c r="D7" s="32">
        <v>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98"/>
      <c r="V7" s="99">
        <f t="shared" si="0"/>
        <v>4</v>
      </c>
    </row>
    <row r="8" spans="1:22" ht="12.75">
      <c r="A8" s="87" t="str">
        <f>Otborochnie!M5</f>
        <v>Печатник</v>
      </c>
      <c r="B8" s="88">
        <v>2</v>
      </c>
      <c r="C8" s="89">
        <v>2</v>
      </c>
      <c r="D8" s="89"/>
      <c r="E8" s="89">
        <v>2</v>
      </c>
      <c r="F8" s="89">
        <v>2</v>
      </c>
      <c r="G8" s="89">
        <v>2</v>
      </c>
      <c r="H8" s="89">
        <v>3</v>
      </c>
      <c r="I8" s="89">
        <v>3</v>
      </c>
      <c r="J8" s="89">
        <v>3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90"/>
      <c r="V8" s="91">
        <f t="shared" si="0"/>
        <v>19</v>
      </c>
    </row>
    <row r="9" spans="1:22" ht="12.75">
      <c r="A9" s="92" t="str">
        <f>Otborochnie!M6</f>
        <v>ScorpioN</v>
      </c>
      <c r="B9" s="93">
        <v>2</v>
      </c>
      <c r="C9" s="29">
        <v>1</v>
      </c>
      <c r="D9" s="29">
        <v>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94"/>
      <c r="V9" s="95">
        <f t="shared" si="0"/>
        <v>5</v>
      </c>
    </row>
    <row r="10" spans="1:22" ht="12.75">
      <c r="A10" s="92" t="str">
        <f>Otborochnie!M7</f>
        <v>Кира</v>
      </c>
      <c r="B10" s="93"/>
      <c r="C10" s="29">
        <v>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94"/>
      <c r="V10" s="95">
        <f t="shared" si="0"/>
        <v>1</v>
      </c>
    </row>
    <row r="11" spans="1:22" ht="13.5" thickBot="1">
      <c r="A11" s="96" t="str">
        <f>Otborochnie!M8</f>
        <v>КАА</v>
      </c>
      <c r="B11" s="97">
        <v>1</v>
      </c>
      <c r="C11" s="32">
        <v>2</v>
      </c>
      <c r="D11" s="32">
        <v>3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98"/>
      <c r="V11" s="99">
        <f t="shared" si="0"/>
        <v>6</v>
      </c>
    </row>
    <row r="12" spans="1:22" ht="12.75">
      <c r="A12" s="87" t="str">
        <f>Otborochnie!M9</f>
        <v>Шальке-04</v>
      </c>
      <c r="B12" s="88">
        <v>1</v>
      </c>
      <c r="C12" s="89">
        <v>2</v>
      </c>
      <c r="D12" s="89">
        <v>4</v>
      </c>
      <c r="E12" s="89">
        <v>4</v>
      </c>
      <c r="F12" s="89">
        <v>3</v>
      </c>
      <c r="G12" s="89">
        <v>4</v>
      </c>
      <c r="H12" s="89">
        <v>2</v>
      </c>
      <c r="I12" s="89">
        <v>4</v>
      </c>
      <c r="J12" s="89">
        <v>4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/>
      <c r="V12" s="100">
        <f t="shared" si="0"/>
        <v>28</v>
      </c>
    </row>
    <row r="13" spans="1:22" ht="12.75">
      <c r="A13" s="92" t="str">
        <f>Otborochnie!M10</f>
        <v>Mcsim</v>
      </c>
      <c r="B13" s="93">
        <v>1</v>
      </c>
      <c r="C13" s="29">
        <v>1</v>
      </c>
      <c r="D13" s="29">
        <v>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94"/>
      <c r="V13" s="95">
        <f t="shared" si="0"/>
        <v>3</v>
      </c>
    </row>
    <row r="14" spans="1:22" ht="12.75">
      <c r="A14" s="92" t="str">
        <f>Otborochnie!M11</f>
        <v>Андрей Южный</v>
      </c>
      <c r="B14" s="93">
        <v>1</v>
      </c>
      <c r="C14" s="29">
        <v>1</v>
      </c>
      <c r="D14" s="29">
        <v>3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94"/>
      <c r="V14" s="95">
        <f t="shared" si="0"/>
        <v>5</v>
      </c>
    </row>
    <row r="15" spans="1:22" ht="13.5" thickBot="1">
      <c r="A15" s="96" t="str">
        <f>Otborochnie!M12</f>
        <v>Лена</v>
      </c>
      <c r="B15" s="9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98"/>
      <c r="V15" s="99">
        <f t="shared" si="0"/>
        <v>0</v>
      </c>
    </row>
    <row r="16" spans="1:22" ht="12.75">
      <c r="A16" s="87" t="str">
        <f>Otborochnie!M13</f>
        <v>Lena</v>
      </c>
      <c r="B16" s="88">
        <v>3</v>
      </c>
      <c r="C16" s="89">
        <v>4</v>
      </c>
      <c r="D16" s="89">
        <v>3</v>
      </c>
      <c r="E16" s="89">
        <v>3</v>
      </c>
      <c r="F16" s="89">
        <v>2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  <c r="V16" s="91">
        <f t="shared" si="0"/>
        <v>15</v>
      </c>
    </row>
    <row r="17" spans="1:22" ht="12.75">
      <c r="A17" s="92" t="str">
        <f>Otborochnie!M14</f>
        <v>Молибден</v>
      </c>
      <c r="B17" s="93">
        <v>5</v>
      </c>
      <c r="C17" s="29"/>
      <c r="D17" s="29">
        <v>2</v>
      </c>
      <c r="E17" s="29">
        <v>2</v>
      </c>
      <c r="F17" s="29">
        <v>2</v>
      </c>
      <c r="G17" s="29">
        <v>2</v>
      </c>
      <c r="H17" s="29">
        <v>3</v>
      </c>
      <c r="I17" s="29">
        <v>2</v>
      </c>
      <c r="J17" s="29">
        <v>2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94"/>
      <c r="V17" s="95">
        <f t="shared" si="0"/>
        <v>20</v>
      </c>
    </row>
    <row r="18" spans="1:22" ht="12.75">
      <c r="A18" s="92" t="str">
        <f>Otborochnie!M15</f>
        <v>ЛюбительБлондинок</v>
      </c>
      <c r="B18" s="93">
        <v>1</v>
      </c>
      <c r="C18" s="29">
        <v>2</v>
      </c>
      <c r="D18" s="29">
        <v>2</v>
      </c>
      <c r="E18" s="29">
        <v>2</v>
      </c>
      <c r="F18" s="29">
        <v>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94"/>
      <c r="V18" s="95">
        <f t="shared" si="0"/>
        <v>8</v>
      </c>
    </row>
    <row r="19" spans="1:22" ht="13.5" thickBot="1">
      <c r="A19" s="96" t="str">
        <f>Otborochnie!M16</f>
        <v>Asher32</v>
      </c>
      <c r="B19" s="97">
        <v>2</v>
      </c>
      <c r="C19" s="32">
        <v>3</v>
      </c>
      <c r="D19" s="101">
        <v>6</v>
      </c>
      <c r="E19" s="32">
        <v>3</v>
      </c>
      <c r="F19" s="32">
        <v>1</v>
      </c>
      <c r="G19" s="32"/>
      <c r="H19" s="32">
        <v>1</v>
      </c>
      <c r="I19" s="32">
        <v>1</v>
      </c>
      <c r="J19" s="32">
        <v>1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98"/>
      <c r="V19" s="99">
        <f t="shared" si="0"/>
        <v>18</v>
      </c>
    </row>
    <row r="20" spans="1:22" ht="12.75">
      <c r="A20" s="92" t="str">
        <f>Otborochnie!M17</f>
        <v>Арк-65</v>
      </c>
      <c r="B20" s="102">
        <v>3</v>
      </c>
      <c r="C20" s="45">
        <v>3</v>
      </c>
      <c r="D20" s="45">
        <v>2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103"/>
      <c r="V20" s="104">
        <f t="shared" si="0"/>
        <v>8</v>
      </c>
    </row>
    <row r="21" spans="1:22" ht="13.5" thickBot="1">
      <c r="A21" s="96" t="str">
        <f>Otborochnie!M18</f>
        <v>Мендел</v>
      </c>
      <c r="B21" s="97">
        <v>3</v>
      </c>
      <c r="C21" s="32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98"/>
      <c r="V21" s="99">
        <f t="shared" si="0"/>
        <v>4</v>
      </c>
    </row>
    <row r="22" spans="1:2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</sheetData>
  <mergeCells count="12">
    <mergeCell ref="B1:J1"/>
    <mergeCell ref="A1:A3"/>
    <mergeCell ref="B2:D2"/>
    <mergeCell ref="E2:F2"/>
    <mergeCell ref="G2:H2"/>
    <mergeCell ref="I2:J2"/>
    <mergeCell ref="T2:U2"/>
    <mergeCell ref="K1:U1"/>
    <mergeCell ref="K2:M2"/>
    <mergeCell ref="N2:O2"/>
    <mergeCell ref="P2:Q2"/>
    <mergeCell ref="R2:S2"/>
  </mergeCells>
  <printOptions/>
  <pageMargins left="0.75" right="0.75" top="1" bottom="1" header="0.5" footer="0.5"/>
  <pageSetup horizontalDpi="200" verticalDpi="2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K28" sqref="K28"/>
    </sheetView>
  </sheetViews>
  <sheetFormatPr defaultColWidth="9.140625" defaultRowHeight="12.75"/>
  <cols>
    <col min="1" max="1" width="20.421875" style="2" customWidth="1"/>
    <col min="2" max="2" width="8.140625" style="2" customWidth="1"/>
    <col min="3" max="3" width="7.421875" style="2" customWidth="1"/>
    <col min="4" max="4" width="7.7109375" style="2" customWidth="1"/>
    <col min="5" max="5" width="7.8515625" style="2" customWidth="1"/>
    <col min="6" max="6" width="11.421875" style="2" customWidth="1"/>
    <col min="7" max="7" width="11.8515625" style="2" customWidth="1"/>
    <col min="8" max="9" width="15.140625" style="2" customWidth="1"/>
    <col min="10" max="16384" width="8.8515625" style="2" customWidth="1"/>
  </cols>
  <sheetData>
    <row r="1" spans="1:15" ht="13.5" thickBot="1">
      <c r="A1" s="86" t="s">
        <v>25</v>
      </c>
      <c r="B1" s="112" t="s">
        <v>54</v>
      </c>
      <c r="C1" s="113" t="s">
        <v>55</v>
      </c>
      <c r="D1" s="113" t="s">
        <v>56</v>
      </c>
      <c r="E1" s="113" t="s">
        <v>57</v>
      </c>
      <c r="F1" s="113" t="s">
        <v>58</v>
      </c>
      <c r="G1" s="113" t="s">
        <v>59</v>
      </c>
      <c r="H1" s="113" t="s">
        <v>60</v>
      </c>
      <c r="I1" s="113" t="s">
        <v>61</v>
      </c>
      <c r="J1" s="114" t="s">
        <v>62</v>
      </c>
      <c r="K1" s="10"/>
      <c r="L1" s="10"/>
      <c r="M1" s="115" t="s">
        <v>63</v>
      </c>
      <c r="N1" s="10"/>
      <c r="O1" s="10"/>
    </row>
    <row r="2" spans="1:15" ht="12.75">
      <c r="A2" s="130" t="str">
        <f>Otborochnie!M1</f>
        <v>Caxar</v>
      </c>
      <c r="B2" s="118"/>
      <c r="C2" s="119"/>
      <c r="D2" s="119"/>
      <c r="E2" s="119"/>
      <c r="F2" s="119"/>
      <c r="G2" s="119"/>
      <c r="H2" s="119">
        <v>3</v>
      </c>
      <c r="I2" s="120"/>
      <c r="J2" s="121">
        <f>SUM(B2:I2)</f>
        <v>3</v>
      </c>
      <c r="K2" s="10"/>
      <c r="L2" s="10"/>
      <c r="M2" s="58"/>
      <c r="N2" s="10"/>
      <c r="O2" s="10"/>
    </row>
    <row r="3" spans="1:15" ht="12.75">
      <c r="A3" s="131" t="str">
        <f>Otborochnie!M2</f>
        <v>Zmey</v>
      </c>
      <c r="B3" s="122"/>
      <c r="C3" s="123"/>
      <c r="D3" s="123"/>
      <c r="E3" s="123"/>
      <c r="F3" s="123">
        <v>20</v>
      </c>
      <c r="G3" s="123"/>
      <c r="H3" s="123">
        <v>11</v>
      </c>
      <c r="I3" s="124"/>
      <c r="J3" s="125">
        <f aca="true" t="shared" si="0" ref="J3:J19">SUM(B3:I3)</f>
        <v>31</v>
      </c>
      <c r="K3" s="10"/>
      <c r="L3" s="10"/>
      <c r="M3" s="58" t="s">
        <v>64</v>
      </c>
      <c r="N3" s="10"/>
      <c r="O3" s="10"/>
    </row>
    <row r="4" spans="1:15" ht="12.75">
      <c r="A4" s="131" t="str">
        <f>Otborochnie!M3</f>
        <v>ФЫФ</v>
      </c>
      <c r="B4" s="122"/>
      <c r="C4" s="123"/>
      <c r="D4" s="123"/>
      <c r="E4" s="123"/>
      <c r="F4" s="123">
        <v>20</v>
      </c>
      <c r="G4" s="123"/>
      <c r="H4" s="123">
        <v>14</v>
      </c>
      <c r="I4" s="124">
        <v>5</v>
      </c>
      <c r="J4" s="125">
        <f t="shared" si="0"/>
        <v>39</v>
      </c>
      <c r="K4" s="10"/>
      <c r="L4" s="10"/>
      <c r="M4" s="58"/>
      <c r="N4" s="10"/>
      <c r="O4" s="10"/>
    </row>
    <row r="5" spans="1:15" ht="12.75">
      <c r="A5" s="131" t="str">
        <f>Otborochnie!M4</f>
        <v>AlexGreen</v>
      </c>
      <c r="B5" s="122"/>
      <c r="C5" s="123"/>
      <c r="D5" s="123"/>
      <c r="E5" s="123"/>
      <c r="F5" s="123"/>
      <c r="G5" s="123"/>
      <c r="H5" s="123">
        <v>5</v>
      </c>
      <c r="I5" s="124"/>
      <c r="J5" s="125">
        <f t="shared" si="0"/>
        <v>5</v>
      </c>
      <c r="K5" s="10"/>
      <c r="L5" s="10"/>
      <c r="M5" s="58" t="s">
        <v>65</v>
      </c>
      <c r="N5" s="10"/>
      <c r="O5" s="10"/>
    </row>
    <row r="6" spans="1:15" ht="12.75">
      <c r="A6" s="131" t="str">
        <f>Otborochnie!M5</f>
        <v>Печатник</v>
      </c>
      <c r="B6" s="122"/>
      <c r="C6" s="123">
        <v>200</v>
      </c>
      <c r="D6" s="123"/>
      <c r="E6" s="123"/>
      <c r="F6" s="123">
        <v>20</v>
      </c>
      <c r="G6" s="123"/>
      <c r="H6" s="123">
        <v>15</v>
      </c>
      <c r="I6" s="124"/>
      <c r="J6" s="125">
        <f t="shared" si="0"/>
        <v>235</v>
      </c>
      <c r="K6" s="10"/>
      <c r="L6" s="10"/>
      <c r="M6" s="58" t="s">
        <v>66</v>
      </c>
      <c r="N6" s="10"/>
      <c r="O6" s="10"/>
    </row>
    <row r="7" spans="1:15" ht="12.75">
      <c r="A7" s="131" t="str">
        <f>Otborochnie!M6</f>
        <v>ScorpioN</v>
      </c>
      <c r="B7" s="122"/>
      <c r="C7" s="123"/>
      <c r="D7" s="123"/>
      <c r="E7" s="123"/>
      <c r="F7" s="123"/>
      <c r="G7" s="123"/>
      <c r="H7" s="123">
        <v>10</v>
      </c>
      <c r="I7" s="124"/>
      <c r="J7" s="125">
        <f t="shared" si="0"/>
        <v>10</v>
      </c>
      <c r="K7" s="10"/>
      <c r="L7" s="10"/>
      <c r="M7" s="58" t="s">
        <v>67</v>
      </c>
      <c r="N7" s="10"/>
      <c r="O7" s="10"/>
    </row>
    <row r="8" spans="1:15" ht="12.75">
      <c r="A8" s="131" t="str">
        <f>Otborochnie!M7</f>
        <v>Кира</v>
      </c>
      <c r="B8" s="122"/>
      <c r="C8" s="123"/>
      <c r="D8" s="123"/>
      <c r="E8" s="123"/>
      <c r="F8" s="123"/>
      <c r="G8" s="123"/>
      <c r="H8" s="123">
        <v>2</v>
      </c>
      <c r="I8" s="124"/>
      <c r="J8" s="125">
        <f t="shared" si="0"/>
        <v>2</v>
      </c>
      <c r="K8" s="10"/>
      <c r="L8" s="10"/>
      <c r="M8" s="58"/>
      <c r="N8" s="10"/>
      <c r="O8" s="10"/>
    </row>
    <row r="9" spans="1:15" ht="12.75">
      <c r="A9" s="131" t="str">
        <f>Otborochnie!M8</f>
        <v>КАА</v>
      </c>
      <c r="B9" s="122"/>
      <c r="C9" s="123"/>
      <c r="D9" s="123"/>
      <c r="E9" s="123"/>
      <c r="F9" s="123"/>
      <c r="G9" s="123"/>
      <c r="H9" s="123">
        <v>4</v>
      </c>
      <c r="I9" s="124"/>
      <c r="J9" s="125">
        <f t="shared" si="0"/>
        <v>4</v>
      </c>
      <c r="K9" s="10"/>
      <c r="L9" s="10"/>
      <c r="M9" s="115" t="s">
        <v>68</v>
      </c>
      <c r="N9" s="10"/>
      <c r="O9" s="10"/>
    </row>
    <row r="10" spans="1:15" ht="12.75">
      <c r="A10" s="131" t="str">
        <f>Otborochnie!M9</f>
        <v>Шальке-04</v>
      </c>
      <c r="B10" s="122"/>
      <c r="C10" s="123"/>
      <c r="D10" s="123">
        <v>100</v>
      </c>
      <c r="E10" s="123"/>
      <c r="F10" s="123">
        <v>20</v>
      </c>
      <c r="G10" s="123"/>
      <c r="H10" s="123">
        <v>12</v>
      </c>
      <c r="I10" s="124"/>
      <c r="J10" s="125">
        <f t="shared" si="0"/>
        <v>132</v>
      </c>
      <c r="K10" s="10"/>
      <c r="L10" s="10"/>
      <c r="M10" s="58"/>
      <c r="N10" s="10"/>
      <c r="O10" s="10"/>
    </row>
    <row r="11" spans="1:15" ht="12.75">
      <c r="A11" s="131" t="str">
        <f>Otborochnie!M10</f>
        <v>Mcsim</v>
      </c>
      <c r="B11" s="122"/>
      <c r="C11" s="123"/>
      <c r="D11" s="123"/>
      <c r="E11" s="123"/>
      <c r="F11" s="123"/>
      <c r="G11" s="123"/>
      <c r="H11" s="123">
        <v>6</v>
      </c>
      <c r="I11" s="124"/>
      <c r="J11" s="125">
        <f t="shared" si="0"/>
        <v>6</v>
      </c>
      <c r="K11" s="10"/>
      <c r="L11" s="10"/>
      <c r="M11" s="58" t="s">
        <v>64</v>
      </c>
      <c r="N11" s="10"/>
      <c r="O11" s="10"/>
    </row>
    <row r="12" spans="1:15" ht="12.75">
      <c r="A12" s="131" t="str">
        <f>Otborochnie!M11</f>
        <v>Андрей Южный</v>
      </c>
      <c r="B12" s="122"/>
      <c r="C12" s="123"/>
      <c r="D12" s="123"/>
      <c r="E12" s="123"/>
      <c r="F12" s="123"/>
      <c r="G12" s="123"/>
      <c r="H12" s="123">
        <v>8</v>
      </c>
      <c r="I12" s="124"/>
      <c r="J12" s="125">
        <f t="shared" si="0"/>
        <v>8</v>
      </c>
      <c r="K12" s="10"/>
      <c r="L12" s="10"/>
      <c r="M12" s="58"/>
      <c r="N12" s="10"/>
      <c r="O12" s="10"/>
    </row>
    <row r="13" spans="1:15" ht="12.75">
      <c r="A13" s="131" t="str">
        <f>Otborochnie!M12</f>
        <v>Лена</v>
      </c>
      <c r="B13" s="122"/>
      <c r="C13" s="123"/>
      <c r="D13" s="123"/>
      <c r="E13" s="123"/>
      <c r="F13" s="123"/>
      <c r="G13" s="123"/>
      <c r="H13" s="123">
        <v>1</v>
      </c>
      <c r="I13" s="124"/>
      <c r="J13" s="125">
        <f t="shared" si="0"/>
        <v>1</v>
      </c>
      <c r="K13" s="10"/>
      <c r="L13" s="10"/>
      <c r="M13" s="58" t="s">
        <v>69</v>
      </c>
      <c r="N13" s="10"/>
      <c r="O13" s="10"/>
    </row>
    <row r="14" spans="1:15" ht="12.75">
      <c r="A14" s="131" t="str">
        <f>Otborochnie!M13</f>
        <v>Lena</v>
      </c>
      <c r="B14" s="122"/>
      <c r="C14" s="123"/>
      <c r="D14" s="123"/>
      <c r="E14" s="123"/>
      <c r="F14" s="123">
        <v>20</v>
      </c>
      <c r="G14" s="123"/>
      <c r="H14" s="123">
        <v>17</v>
      </c>
      <c r="I14" s="124"/>
      <c r="J14" s="125">
        <f t="shared" si="0"/>
        <v>37</v>
      </c>
      <c r="K14" s="10"/>
      <c r="L14" s="10"/>
      <c r="M14" s="58" t="s">
        <v>70</v>
      </c>
      <c r="N14" s="10"/>
      <c r="O14" s="10"/>
    </row>
    <row r="15" spans="1:15" ht="12.75">
      <c r="A15" s="131" t="str">
        <f>Otborochnie!M14</f>
        <v>Молибден</v>
      </c>
      <c r="B15" s="122">
        <v>300</v>
      </c>
      <c r="C15" s="123"/>
      <c r="D15" s="123"/>
      <c r="E15" s="123"/>
      <c r="F15" s="123">
        <v>20</v>
      </c>
      <c r="G15" s="123"/>
      <c r="H15" s="123">
        <v>18</v>
      </c>
      <c r="I15" s="124">
        <v>15</v>
      </c>
      <c r="J15" s="125">
        <f t="shared" si="0"/>
        <v>353</v>
      </c>
      <c r="K15" s="10"/>
      <c r="L15" s="10"/>
      <c r="M15" s="58" t="s">
        <v>71</v>
      </c>
      <c r="N15" s="10"/>
      <c r="O15" s="10"/>
    </row>
    <row r="16" spans="1:15" ht="12.75">
      <c r="A16" s="131" t="str">
        <f>Otborochnie!M15</f>
        <v>ЛюбительБлондинок</v>
      </c>
      <c r="B16" s="122"/>
      <c r="C16" s="123"/>
      <c r="D16" s="123"/>
      <c r="E16" s="123"/>
      <c r="F16" s="123">
        <v>20</v>
      </c>
      <c r="G16" s="123"/>
      <c r="H16" s="123">
        <v>13</v>
      </c>
      <c r="I16" s="124"/>
      <c r="J16" s="125">
        <f t="shared" si="0"/>
        <v>33</v>
      </c>
      <c r="K16" s="10"/>
      <c r="L16" s="10"/>
      <c r="M16" s="58" t="s">
        <v>72</v>
      </c>
      <c r="N16" s="10"/>
      <c r="O16" s="10"/>
    </row>
    <row r="17" spans="1:15" ht="12.75">
      <c r="A17" s="131" t="str">
        <f>Otborochnie!M16</f>
        <v>Asher32</v>
      </c>
      <c r="B17" s="122"/>
      <c r="C17" s="123"/>
      <c r="D17" s="123"/>
      <c r="E17" s="123">
        <v>50</v>
      </c>
      <c r="F17" s="123">
        <v>20</v>
      </c>
      <c r="G17" s="123"/>
      <c r="H17" s="123">
        <v>16</v>
      </c>
      <c r="I17" s="124"/>
      <c r="J17" s="125">
        <f t="shared" si="0"/>
        <v>86</v>
      </c>
      <c r="K17" s="10"/>
      <c r="L17" s="10"/>
      <c r="M17" s="58" t="s">
        <v>12</v>
      </c>
      <c r="N17" s="10"/>
      <c r="O17" s="10"/>
    </row>
    <row r="18" spans="1:15" ht="12.75">
      <c r="A18" s="131" t="str">
        <f>Otborochnie!M17</f>
        <v>Арк-65</v>
      </c>
      <c r="B18" s="122"/>
      <c r="C18" s="123"/>
      <c r="D18" s="123"/>
      <c r="E18" s="123"/>
      <c r="F18" s="123"/>
      <c r="G18" s="123"/>
      <c r="H18" s="123">
        <v>9</v>
      </c>
      <c r="I18" s="124"/>
      <c r="J18" s="125">
        <f t="shared" si="0"/>
        <v>9</v>
      </c>
      <c r="K18" s="10"/>
      <c r="L18" s="10"/>
      <c r="M18" s="58" t="s">
        <v>13</v>
      </c>
      <c r="N18" s="10"/>
      <c r="O18" s="10"/>
    </row>
    <row r="19" spans="1:15" ht="13.5" thickBot="1">
      <c r="A19" s="132" t="str">
        <f>Otborochnie!M18</f>
        <v>Мендел</v>
      </c>
      <c r="B19" s="126"/>
      <c r="C19" s="127"/>
      <c r="D19" s="127"/>
      <c r="E19" s="127"/>
      <c r="F19" s="127"/>
      <c r="G19" s="127"/>
      <c r="H19" s="127">
        <v>7</v>
      </c>
      <c r="I19" s="128"/>
      <c r="J19" s="129">
        <f t="shared" si="0"/>
        <v>7</v>
      </c>
      <c r="K19" s="10"/>
      <c r="L19" s="10"/>
      <c r="M19" s="58"/>
      <c r="N19" s="10"/>
      <c r="O19" s="10"/>
    </row>
    <row r="20" spans="1:15" ht="12.7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0"/>
      <c r="L20" s="10"/>
      <c r="M20" s="115" t="s">
        <v>73</v>
      </c>
      <c r="N20" s="10"/>
      <c r="O20" s="10"/>
    </row>
    <row r="21" spans="1:15" ht="12.75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0"/>
      <c r="L21" s="10"/>
      <c r="M21" s="58"/>
      <c r="N21" s="10"/>
      <c r="O21" s="10"/>
    </row>
    <row r="22" spans="1:15" ht="12.7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0"/>
      <c r="L22" s="10"/>
      <c r="M22" s="58" t="s">
        <v>74</v>
      </c>
      <c r="N22" s="10"/>
      <c r="O22" s="10"/>
    </row>
    <row r="23" spans="1:15" ht="12.75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0"/>
      <c r="L23" s="10"/>
      <c r="M23" s="58"/>
      <c r="N23" s="10"/>
      <c r="O23" s="10"/>
    </row>
    <row r="24" spans="1:15" ht="12.7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0"/>
      <c r="L24" s="10"/>
      <c r="M24" s="58" t="s">
        <v>14</v>
      </c>
      <c r="N24" s="10"/>
      <c r="O24" s="10"/>
    </row>
    <row r="25" spans="1:15" ht="12.7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0"/>
      <c r="L25" s="10"/>
      <c r="M25" s="58" t="s">
        <v>15</v>
      </c>
      <c r="N25" s="10"/>
      <c r="O25" s="10"/>
    </row>
    <row r="26" spans="1:15" ht="12.7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0"/>
      <c r="L26" s="10"/>
      <c r="M26" s="58" t="s">
        <v>16</v>
      </c>
      <c r="N26" s="10"/>
      <c r="O26" s="10"/>
    </row>
    <row r="27" spans="1:15" ht="12.7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0"/>
      <c r="L27" s="10"/>
      <c r="M27" s="58" t="s">
        <v>17</v>
      </c>
      <c r="N27" s="10"/>
      <c r="O27" s="10"/>
    </row>
    <row r="28" spans="1:15" ht="12.75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0"/>
      <c r="L28" s="10"/>
      <c r="M28" s="58" t="s">
        <v>18</v>
      </c>
      <c r="N28" s="10"/>
      <c r="O28" s="10"/>
    </row>
    <row r="29" spans="1:15" ht="12.75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0"/>
      <c r="L29" s="10"/>
      <c r="M29" s="58" t="s">
        <v>75</v>
      </c>
      <c r="N29" s="10"/>
      <c r="O29" s="10"/>
    </row>
    <row r="30" spans="1:15" ht="12.75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0"/>
      <c r="L30" s="10"/>
      <c r="M30" s="10"/>
      <c r="N30" s="10"/>
      <c r="O30" s="10"/>
    </row>
    <row r="31" spans="1:15" ht="12.7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0"/>
      <c r="L31" s="10"/>
      <c r="M31" s="10"/>
      <c r="N31" s="10"/>
      <c r="O31" s="10"/>
    </row>
    <row r="32" spans="1:15" ht="12.7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0"/>
      <c r="L32" s="10"/>
      <c r="M32" s="10"/>
      <c r="N32" s="10"/>
      <c r="O32" s="10"/>
    </row>
    <row r="33" spans="1:15" ht="12.7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0"/>
      <c r="L33" s="10"/>
      <c r="M33" s="10"/>
      <c r="N33" s="10"/>
      <c r="O33" s="10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printOptions/>
  <pageMargins left="0.75" right="0.75" top="1" bottom="1" header="0.5" footer="0.5"/>
  <pageSetup horizontalDpi="200" verticalDpi="2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L15" sqref="L15"/>
    </sheetView>
  </sheetViews>
  <sheetFormatPr defaultColWidth="9.140625" defaultRowHeight="12.75"/>
  <cols>
    <col min="1" max="1" width="6.8515625" style="3" customWidth="1"/>
    <col min="2" max="2" width="21.421875" style="3" customWidth="1"/>
    <col min="3" max="3" width="6.28125" style="3" customWidth="1"/>
    <col min="4" max="5" width="6.421875" style="3" customWidth="1"/>
    <col min="6" max="6" width="6.28125" style="3" customWidth="1"/>
    <col min="7" max="7" width="6.8515625" style="3" customWidth="1"/>
    <col min="8" max="8" width="6.7109375" style="3" customWidth="1"/>
    <col min="9" max="9" width="6.421875" style="3" customWidth="1"/>
    <col min="10" max="11" width="7.00390625" style="3" customWidth="1"/>
    <col min="12" max="12" width="9.140625" style="3" customWidth="1"/>
    <col min="13" max="13" width="6.421875" style="3" customWidth="1"/>
    <col min="14" max="18" width="9.140625" style="3" customWidth="1"/>
    <col min="19" max="19" width="9.421875" style="3" customWidth="1"/>
    <col min="20" max="16384" width="9.140625" style="3" customWidth="1"/>
  </cols>
  <sheetData>
    <row r="1" spans="1:14" ht="12.75">
      <c r="A1" s="133" t="s">
        <v>76</v>
      </c>
      <c r="B1" s="133" t="s">
        <v>25</v>
      </c>
      <c r="C1" s="178" t="s">
        <v>3</v>
      </c>
      <c r="D1" s="179"/>
      <c r="E1" s="181"/>
      <c r="F1" s="184" t="s">
        <v>5</v>
      </c>
      <c r="G1" s="185"/>
      <c r="H1" s="183" t="s">
        <v>6</v>
      </c>
      <c r="I1" s="186"/>
      <c r="J1" s="188" t="s">
        <v>52</v>
      </c>
      <c r="K1" s="180"/>
      <c r="L1" s="187" t="s">
        <v>102</v>
      </c>
      <c r="M1" s="134" t="s">
        <v>110</v>
      </c>
      <c r="N1" s="135"/>
    </row>
    <row r="2" spans="1:14" ht="13.5" thickBot="1">
      <c r="A2" s="136"/>
      <c r="B2" s="136"/>
      <c r="C2" s="137" t="s">
        <v>20</v>
      </c>
      <c r="D2" s="138" t="s">
        <v>21</v>
      </c>
      <c r="E2" s="139" t="s">
        <v>22</v>
      </c>
      <c r="F2" s="137" t="s">
        <v>20</v>
      </c>
      <c r="G2" s="139" t="s">
        <v>21</v>
      </c>
      <c r="H2" s="140" t="s">
        <v>20</v>
      </c>
      <c r="I2" s="141" t="s">
        <v>21</v>
      </c>
      <c r="J2" s="142" t="s">
        <v>20</v>
      </c>
      <c r="K2" s="143" t="s">
        <v>21</v>
      </c>
      <c r="L2" s="144"/>
      <c r="M2" s="145"/>
      <c r="N2" s="135"/>
    </row>
    <row r="3" spans="1:14" ht="12.75">
      <c r="A3" s="182">
        <v>1</v>
      </c>
      <c r="B3" s="158" t="str">
        <f>Otborochnie!M14</f>
        <v>Молибден</v>
      </c>
      <c r="C3" s="68">
        <v>149</v>
      </c>
      <c r="D3" s="89">
        <v>147</v>
      </c>
      <c r="E3" s="159">
        <v>185</v>
      </c>
      <c r="F3" s="68">
        <v>155</v>
      </c>
      <c r="G3" s="159">
        <v>155</v>
      </c>
      <c r="H3" s="68">
        <v>135</v>
      </c>
      <c r="I3" s="159">
        <v>166</v>
      </c>
      <c r="J3" s="160">
        <v>178</v>
      </c>
      <c r="K3" s="90">
        <v>177</v>
      </c>
      <c r="L3" s="161">
        <f aca="true" t="shared" si="0" ref="L3:L20">AVERAGE(C3:K3)</f>
        <v>160.77777777777777</v>
      </c>
      <c r="M3" s="146">
        <v>9</v>
      </c>
      <c r="N3" s="135"/>
    </row>
    <row r="4" spans="1:14" ht="12.75">
      <c r="A4" s="155">
        <v>2</v>
      </c>
      <c r="B4" s="162" t="str">
        <f>Otborochnie!M13</f>
        <v>Lena</v>
      </c>
      <c r="C4" s="47">
        <v>162</v>
      </c>
      <c r="D4" s="29">
        <v>160</v>
      </c>
      <c r="E4" s="163">
        <v>155</v>
      </c>
      <c r="F4" s="47">
        <v>157</v>
      </c>
      <c r="G4" s="163">
        <v>159</v>
      </c>
      <c r="H4" s="164"/>
      <c r="I4" s="165"/>
      <c r="J4" s="166"/>
      <c r="K4" s="167"/>
      <c r="L4" s="168">
        <f t="shared" si="0"/>
        <v>158.6</v>
      </c>
      <c r="M4" s="147">
        <v>5</v>
      </c>
      <c r="N4" s="135"/>
    </row>
    <row r="5" spans="1:14" ht="12.75">
      <c r="A5" s="155">
        <v>3</v>
      </c>
      <c r="B5" s="162" t="str">
        <f>Otborochnie!M5</f>
        <v>Печатник</v>
      </c>
      <c r="C5" s="47">
        <v>134</v>
      </c>
      <c r="D5" s="29">
        <v>161</v>
      </c>
      <c r="E5" s="163">
        <v>165</v>
      </c>
      <c r="F5" s="47">
        <v>133</v>
      </c>
      <c r="G5" s="163">
        <v>122</v>
      </c>
      <c r="H5" s="47">
        <v>153</v>
      </c>
      <c r="I5" s="163">
        <v>159</v>
      </c>
      <c r="J5" s="169">
        <v>169</v>
      </c>
      <c r="K5" s="94">
        <v>167</v>
      </c>
      <c r="L5" s="168">
        <f t="shared" si="0"/>
        <v>151.44444444444446</v>
      </c>
      <c r="M5" s="147">
        <v>9</v>
      </c>
      <c r="N5" s="135"/>
    </row>
    <row r="6" spans="1:16" ht="12.75">
      <c r="A6" s="155">
        <v>4</v>
      </c>
      <c r="B6" s="162" t="str">
        <f>Otborochnie!M9</f>
        <v>Шальке-04</v>
      </c>
      <c r="C6" s="47">
        <v>162</v>
      </c>
      <c r="D6" s="29">
        <v>133</v>
      </c>
      <c r="E6" s="163">
        <v>111</v>
      </c>
      <c r="F6" s="47">
        <v>160</v>
      </c>
      <c r="G6" s="163">
        <v>173</v>
      </c>
      <c r="H6" s="47">
        <v>147</v>
      </c>
      <c r="I6" s="163">
        <v>140</v>
      </c>
      <c r="J6" s="169">
        <v>162</v>
      </c>
      <c r="K6" s="94">
        <v>147</v>
      </c>
      <c r="L6" s="168">
        <f t="shared" si="0"/>
        <v>148.33333333333334</v>
      </c>
      <c r="M6" s="147">
        <v>9</v>
      </c>
      <c r="N6" s="148"/>
      <c r="O6" s="4"/>
      <c r="P6" s="4"/>
    </row>
    <row r="7" spans="1:16" ht="12.75">
      <c r="A7" s="155">
        <v>5</v>
      </c>
      <c r="B7" s="162" t="str">
        <f>Otborochnie!M16</f>
        <v>Asher32</v>
      </c>
      <c r="C7" s="47">
        <v>167</v>
      </c>
      <c r="D7" s="29">
        <v>147</v>
      </c>
      <c r="E7" s="163">
        <v>158</v>
      </c>
      <c r="F7" s="47">
        <v>138</v>
      </c>
      <c r="G7" s="163">
        <v>130</v>
      </c>
      <c r="H7" s="47">
        <v>117</v>
      </c>
      <c r="I7" s="163">
        <v>142</v>
      </c>
      <c r="J7" s="169">
        <v>146</v>
      </c>
      <c r="K7" s="29">
        <v>160</v>
      </c>
      <c r="L7" s="168">
        <f t="shared" si="0"/>
        <v>145</v>
      </c>
      <c r="M7" s="147">
        <v>9</v>
      </c>
      <c r="N7" s="148"/>
      <c r="O7" s="4"/>
      <c r="P7" s="4"/>
    </row>
    <row r="8" spans="1:16" ht="12.75">
      <c r="A8" s="155">
        <v>6</v>
      </c>
      <c r="B8" s="162" t="str">
        <f>Otborochnie!M3</f>
        <v>ФЫФ</v>
      </c>
      <c r="C8" s="47">
        <v>130</v>
      </c>
      <c r="D8" s="29">
        <v>180</v>
      </c>
      <c r="E8" s="163">
        <v>136</v>
      </c>
      <c r="F8" s="47">
        <v>130</v>
      </c>
      <c r="G8" s="163">
        <v>93</v>
      </c>
      <c r="H8" s="164"/>
      <c r="I8" s="165"/>
      <c r="J8" s="166"/>
      <c r="K8" s="167"/>
      <c r="L8" s="168">
        <f t="shared" si="0"/>
        <v>133.8</v>
      </c>
      <c r="M8" s="149" t="s">
        <v>111</v>
      </c>
      <c r="N8" s="150"/>
      <c r="O8" s="5"/>
      <c r="P8" s="4"/>
    </row>
    <row r="9" spans="1:16" ht="12.75">
      <c r="A9" s="155">
        <v>7</v>
      </c>
      <c r="B9" s="162" t="str">
        <f>Otborochnie!M6</f>
        <v>ScorpioN</v>
      </c>
      <c r="C9" s="47">
        <v>131</v>
      </c>
      <c r="D9" s="29">
        <v>143</v>
      </c>
      <c r="E9" s="163">
        <v>125</v>
      </c>
      <c r="F9" s="151"/>
      <c r="G9" s="152"/>
      <c r="H9" s="151"/>
      <c r="I9" s="152"/>
      <c r="J9" s="153"/>
      <c r="K9" s="154"/>
      <c r="L9" s="168">
        <f t="shared" si="0"/>
        <v>133</v>
      </c>
      <c r="M9" s="147">
        <v>3</v>
      </c>
      <c r="N9" s="148"/>
      <c r="O9" s="4"/>
      <c r="P9" s="4"/>
    </row>
    <row r="10" spans="1:16" ht="12.75">
      <c r="A10" s="155">
        <v>8</v>
      </c>
      <c r="B10" s="162" t="str">
        <f>Otborochnie!M15</f>
        <v>ЛюбительБлондинок</v>
      </c>
      <c r="C10" s="47">
        <v>136</v>
      </c>
      <c r="D10" s="29">
        <v>148</v>
      </c>
      <c r="E10" s="163">
        <v>141</v>
      </c>
      <c r="F10" s="47">
        <v>122</v>
      </c>
      <c r="G10" s="163">
        <v>108</v>
      </c>
      <c r="H10" s="164"/>
      <c r="I10" s="165"/>
      <c r="J10" s="166"/>
      <c r="K10" s="167"/>
      <c r="L10" s="168">
        <f t="shared" si="0"/>
        <v>131</v>
      </c>
      <c r="M10" s="147">
        <v>5</v>
      </c>
      <c r="N10" s="148"/>
      <c r="O10" s="4"/>
      <c r="P10" s="4"/>
    </row>
    <row r="11" spans="1:16" ht="12.75">
      <c r="A11" s="155">
        <v>9</v>
      </c>
      <c r="B11" s="162" t="str">
        <f>Otborochnie!M2</f>
        <v>Zmey</v>
      </c>
      <c r="C11" s="47">
        <v>132</v>
      </c>
      <c r="D11" s="29">
        <v>134</v>
      </c>
      <c r="E11" s="163">
        <v>138</v>
      </c>
      <c r="F11" s="47">
        <v>121</v>
      </c>
      <c r="G11" s="163">
        <v>122</v>
      </c>
      <c r="H11" s="164"/>
      <c r="I11" s="165"/>
      <c r="J11" s="166"/>
      <c r="K11" s="170"/>
      <c r="L11" s="168">
        <f t="shared" si="0"/>
        <v>129.4</v>
      </c>
      <c r="M11" s="147">
        <v>5</v>
      </c>
      <c r="N11" s="148"/>
      <c r="O11" s="4"/>
      <c r="P11" s="4"/>
    </row>
    <row r="12" spans="1:16" ht="12.75">
      <c r="A12" s="155">
        <v>10</v>
      </c>
      <c r="B12" s="162" t="str">
        <f>Otborochnie!M17</f>
        <v>Арк-65</v>
      </c>
      <c r="C12" s="47">
        <v>105</v>
      </c>
      <c r="D12" s="29">
        <v>150</v>
      </c>
      <c r="E12" s="163">
        <v>115</v>
      </c>
      <c r="F12" s="164"/>
      <c r="G12" s="165"/>
      <c r="H12" s="164"/>
      <c r="I12" s="165"/>
      <c r="J12" s="166"/>
      <c r="K12" s="167"/>
      <c r="L12" s="168">
        <f t="shared" si="0"/>
        <v>123.33333333333333</v>
      </c>
      <c r="M12" s="147">
        <v>3</v>
      </c>
      <c r="N12" s="148"/>
      <c r="O12" s="4"/>
      <c r="P12" s="4"/>
    </row>
    <row r="13" spans="1:16" ht="12.75">
      <c r="A13" s="155">
        <v>11</v>
      </c>
      <c r="B13" s="162" t="str">
        <f>Otborochnie!M11</f>
        <v>Андрей Южный</v>
      </c>
      <c r="C13" s="47">
        <v>129</v>
      </c>
      <c r="D13" s="29">
        <v>124</v>
      </c>
      <c r="E13" s="163">
        <v>105</v>
      </c>
      <c r="F13" s="164"/>
      <c r="G13" s="165"/>
      <c r="H13" s="164"/>
      <c r="I13" s="165"/>
      <c r="J13" s="166"/>
      <c r="K13" s="167"/>
      <c r="L13" s="168">
        <f t="shared" si="0"/>
        <v>119.33333333333333</v>
      </c>
      <c r="M13" s="147">
        <v>3</v>
      </c>
      <c r="N13" s="148"/>
      <c r="O13" s="4"/>
      <c r="P13" s="4"/>
    </row>
    <row r="14" spans="1:14" ht="12.75">
      <c r="A14" s="155">
        <v>12</v>
      </c>
      <c r="B14" s="162" t="str">
        <f>Otborochnie!M18</f>
        <v>Мендел</v>
      </c>
      <c r="C14" s="47">
        <v>113</v>
      </c>
      <c r="D14" s="29">
        <v>107</v>
      </c>
      <c r="E14" s="163">
        <v>138</v>
      </c>
      <c r="F14" s="164"/>
      <c r="G14" s="165"/>
      <c r="H14" s="164"/>
      <c r="I14" s="165"/>
      <c r="J14" s="166"/>
      <c r="K14" s="167"/>
      <c r="L14" s="168">
        <f t="shared" si="0"/>
        <v>119.33333333333333</v>
      </c>
      <c r="M14" s="147">
        <v>3</v>
      </c>
      <c r="N14" s="135"/>
    </row>
    <row r="15" spans="1:14" ht="12.75">
      <c r="A15" s="155">
        <v>13</v>
      </c>
      <c r="B15" s="162" t="str">
        <f>Otborochnie!M10</f>
        <v>Mcsim</v>
      </c>
      <c r="C15" s="47">
        <v>100</v>
      </c>
      <c r="D15" s="29">
        <v>125</v>
      </c>
      <c r="E15" s="163">
        <v>111</v>
      </c>
      <c r="F15" s="164"/>
      <c r="G15" s="165"/>
      <c r="H15" s="164"/>
      <c r="I15" s="165"/>
      <c r="J15" s="166"/>
      <c r="K15" s="167"/>
      <c r="L15" s="168">
        <f t="shared" si="0"/>
        <v>112</v>
      </c>
      <c r="M15" s="147">
        <v>3</v>
      </c>
      <c r="N15" s="135"/>
    </row>
    <row r="16" spans="1:14" ht="12.75">
      <c r="A16" s="155">
        <v>14</v>
      </c>
      <c r="B16" s="162" t="str">
        <f>Otborochnie!M4</f>
        <v>AlexGreen</v>
      </c>
      <c r="C16" s="47">
        <v>113</v>
      </c>
      <c r="D16" s="29">
        <v>113</v>
      </c>
      <c r="E16" s="163">
        <v>104</v>
      </c>
      <c r="F16" s="164"/>
      <c r="G16" s="165"/>
      <c r="H16" s="164"/>
      <c r="I16" s="165"/>
      <c r="J16" s="166"/>
      <c r="K16" s="170"/>
      <c r="L16" s="168">
        <f t="shared" si="0"/>
        <v>110</v>
      </c>
      <c r="M16" s="147">
        <v>3</v>
      </c>
      <c r="N16" s="135"/>
    </row>
    <row r="17" spans="1:14" ht="12.75">
      <c r="A17" s="155">
        <v>15</v>
      </c>
      <c r="B17" s="162" t="str">
        <f>Otborochnie!M8</f>
        <v>КАА</v>
      </c>
      <c r="C17" s="47">
        <v>93</v>
      </c>
      <c r="D17" s="29">
        <v>117</v>
      </c>
      <c r="E17" s="163">
        <v>108</v>
      </c>
      <c r="F17" s="164"/>
      <c r="G17" s="165"/>
      <c r="H17" s="164"/>
      <c r="I17" s="165"/>
      <c r="J17" s="166"/>
      <c r="K17" s="167"/>
      <c r="L17" s="168">
        <f t="shared" si="0"/>
        <v>106</v>
      </c>
      <c r="M17" s="147">
        <v>3</v>
      </c>
      <c r="N17" s="135"/>
    </row>
    <row r="18" spans="1:14" ht="12.75">
      <c r="A18" s="155">
        <v>16</v>
      </c>
      <c r="B18" s="162" t="str">
        <f>Otborochnie!M1</f>
        <v>Caxar</v>
      </c>
      <c r="C18" s="47">
        <v>81</v>
      </c>
      <c r="D18" s="29">
        <v>86</v>
      </c>
      <c r="E18" s="163">
        <v>77</v>
      </c>
      <c r="F18" s="164"/>
      <c r="G18" s="165"/>
      <c r="H18" s="164"/>
      <c r="I18" s="165"/>
      <c r="J18" s="166"/>
      <c r="K18" s="170"/>
      <c r="L18" s="168">
        <f>AVERAGE(C18:K18)</f>
        <v>81.33333333333333</v>
      </c>
      <c r="M18" s="147">
        <v>3</v>
      </c>
      <c r="N18" s="135"/>
    </row>
    <row r="19" spans="1:14" ht="12.75">
      <c r="A19" s="155">
        <v>17</v>
      </c>
      <c r="B19" s="162" t="str">
        <f>Otborochnie!M7</f>
        <v>Кира</v>
      </c>
      <c r="C19" s="47">
        <v>81</v>
      </c>
      <c r="D19" s="29">
        <v>71</v>
      </c>
      <c r="E19" s="163">
        <v>77</v>
      </c>
      <c r="F19" s="164"/>
      <c r="G19" s="165"/>
      <c r="H19" s="164"/>
      <c r="I19" s="165"/>
      <c r="J19" s="166"/>
      <c r="K19" s="167"/>
      <c r="L19" s="168">
        <f t="shared" si="0"/>
        <v>76.33333333333333</v>
      </c>
      <c r="M19" s="147">
        <v>3</v>
      </c>
      <c r="N19" s="135"/>
    </row>
    <row r="20" spans="1:14" ht="13.5" thickBot="1">
      <c r="A20" s="156">
        <v>18</v>
      </c>
      <c r="B20" s="171" t="str">
        <f>Otborochnie!M12</f>
        <v>Лена</v>
      </c>
      <c r="C20" s="48">
        <v>52</v>
      </c>
      <c r="D20" s="32">
        <v>84</v>
      </c>
      <c r="E20" s="172">
        <v>86</v>
      </c>
      <c r="F20" s="173"/>
      <c r="G20" s="174"/>
      <c r="H20" s="173"/>
      <c r="I20" s="174"/>
      <c r="J20" s="175"/>
      <c r="K20" s="176"/>
      <c r="L20" s="177">
        <f t="shared" si="0"/>
        <v>74</v>
      </c>
      <c r="M20" s="157">
        <v>3</v>
      </c>
      <c r="N20" s="135"/>
    </row>
    <row r="21" spans="1:14" ht="12.7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</row>
    <row r="22" spans="1:14" ht="12.7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</row>
  </sheetData>
  <mergeCells count="8">
    <mergeCell ref="M1:M2"/>
    <mergeCell ref="J1:K1"/>
    <mergeCell ref="B1:B2"/>
    <mergeCell ref="A1:A2"/>
    <mergeCell ref="L1:L2"/>
    <mergeCell ref="C1:E1"/>
    <mergeCell ref="F1:G1"/>
    <mergeCell ref="H1:I1"/>
  </mergeCells>
  <printOptions/>
  <pageMargins left="0.75" right="0.75" top="1" bottom="1" header="0.5" footer="0.5"/>
  <pageSetup horizontalDpi="200" verticalDpi="2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F13" sqref="F13"/>
    </sheetView>
  </sheetViews>
  <sheetFormatPr defaultColWidth="9.140625" defaultRowHeight="12.75"/>
  <cols>
    <col min="1" max="16384" width="8.8515625" style="2" customWidth="1"/>
  </cols>
  <sheetData>
    <row r="1" spans="1:13" s="1" customFormat="1" ht="12.75">
      <c r="A1" s="189" t="s">
        <v>77</v>
      </c>
      <c r="B1" s="189"/>
      <c r="C1" s="189"/>
      <c r="D1" s="189"/>
      <c r="E1" s="190"/>
      <c r="F1" s="190"/>
      <c r="G1" s="191" t="s">
        <v>100</v>
      </c>
      <c r="H1" s="192">
        <v>185</v>
      </c>
      <c r="I1" s="190"/>
      <c r="J1" s="190"/>
      <c r="K1" s="193"/>
      <c r="L1" s="193"/>
      <c r="M1" s="193"/>
    </row>
    <row r="2" spans="1:13" ht="12.75">
      <c r="A2" s="194" t="s">
        <v>9</v>
      </c>
      <c r="B2" s="194"/>
      <c r="C2" s="194"/>
      <c r="D2" s="194"/>
      <c r="E2" s="194"/>
      <c r="F2" s="10"/>
      <c r="G2" s="10"/>
      <c r="H2" s="10"/>
      <c r="I2" s="10"/>
      <c r="J2" s="10"/>
      <c r="K2" s="10"/>
      <c r="L2" s="10"/>
      <c r="M2" s="10"/>
    </row>
    <row r="3" spans="1:13" ht="12.75">
      <c r="A3" s="194" t="s">
        <v>78</v>
      </c>
      <c r="B3" s="19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10"/>
      <c r="B4" s="195"/>
      <c r="C4" s="195"/>
      <c r="D4" s="195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" customFormat="1" ht="12.75">
      <c r="A6" s="189" t="s">
        <v>79</v>
      </c>
      <c r="B6" s="189"/>
      <c r="C6" s="189"/>
      <c r="D6" s="190"/>
      <c r="E6" s="190"/>
      <c r="F6" s="190"/>
      <c r="G6" s="191" t="s">
        <v>92</v>
      </c>
      <c r="H6" s="192">
        <v>6</v>
      </c>
      <c r="I6" s="192"/>
      <c r="J6" s="190"/>
      <c r="K6" s="193"/>
      <c r="L6" s="193"/>
      <c r="M6" s="193"/>
    </row>
    <row r="7" spans="1:13" ht="12.75">
      <c r="A7" s="196" t="s">
        <v>85</v>
      </c>
      <c r="B7" s="196"/>
      <c r="C7" s="196"/>
      <c r="D7" s="196"/>
      <c r="E7" s="196"/>
      <c r="F7" s="196"/>
      <c r="G7" s="196"/>
      <c r="H7" s="196"/>
      <c r="I7" s="196"/>
      <c r="J7" s="196"/>
      <c r="K7" s="10"/>
      <c r="L7" s="10"/>
      <c r="M7" s="10"/>
    </row>
    <row r="8" spans="1:13" ht="12.75">
      <c r="A8" s="194" t="s">
        <v>80</v>
      </c>
      <c r="B8" s="19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10"/>
      <c r="B9" s="10"/>
      <c r="C9" s="195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" customFormat="1" ht="12.75">
      <c r="A11" s="189" t="s">
        <v>113</v>
      </c>
      <c r="B11" s="189"/>
      <c r="C11" s="189"/>
      <c r="D11" s="190"/>
      <c r="E11" s="190"/>
      <c r="F11" s="190"/>
      <c r="G11" s="191" t="s">
        <v>100</v>
      </c>
      <c r="H11" s="192">
        <v>160.78</v>
      </c>
      <c r="I11" s="190"/>
      <c r="J11" s="190"/>
      <c r="K11" s="193"/>
      <c r="L11" s="193"/>
      <c r="M11" s="193"/>
    </row>
    <row r="12" spans="1:13" ht="12.75">
      <c r="A12" s="196" t="s">
        <v>82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0"/>
      <c r="L12" s="10"/>
      <c r="M12" s="10"/>
    </row>
    <row r="13" spans="1:13" ht="12.75">
      <c r="A13" s="194" t="s">
        <v>83</v>
      </c>
      <c r="B13" s="19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0"/>
      <c r="B14" s="10"/>
      <c r="C14" s="195"/>
      <c r="D14" s="10"/>
      <c r="E14" s="195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s="1" customFormat="1" ht="12.75">
      <c r="A16" s="189" t="s">
        <v>114</v>
      </c>
      <c r="B16" s="189"/>
      <c r="C16" s="189"/>
      <c r="D16" s="189"/>
      <c r="E16" s="189"/>
      <c r="F16" s="190"/>
      <c r="G16" s="191" t="s">
        <v>112</v>
      </c>
      <c r="H16" s="190"/>
      <c r="I16" s="191"/>
      <c r="J16" s="190"/>
      <c r="K16" s="193"/>
      <c r="L16" s="193"/>
      <c r="M16" s="193"/>
    </row>
    <row r="17" spans="1:13" ht="12.75">
      <c r="A17" s="194" t="s">
        <v>84</v>
      </c>
      <c r="B17" s="194"/>
      <c r="C17" s="19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194" t="s">
        <v>81</v>
      </c>
      <c r="B18" s="19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9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1" customFormat="1" ht="12.75">
      <c r="A22" s="189" t="s">
        <v>115</v>
      </c>
      <c r="B22" s="189"/>
      <c r="C22" s="189"/>
      <c r="D22" s="189"/>
      <c r="E22" s="190"/>
      <c r="F22" s="190"/>
      <c r="G22" s="191" t="s">
        <v>100</v>
      </c>
      <c r="H22" s="192">
        <v>160.33</v>
      </c>
      <c r="I22" s="190"/>
      <c r="J22" s="190"/>
      <c r="K22" s="193"/>
      <c r="L22" s="193"/>
      <c r="M22" s="193"/>
    </row>
    <row r="23" spans="1:13" ht="12.75">
      <c r="A23" s="194" t="s">
        <v>10</v>
      </c>
      <c r="B23" s="194"/>
      <c r="C23" s="194"/>
      <c r="D23" s="194"/>
      <c r="E23" s="194"/>
      <c r="F23" s="194"/>
      <c r="G23" s="10"/>
      <c r="H23" s="10"/>
      <c r="I23" s="10"/>
      <c r="J23" s="10"/>
      <c r="K23" s="10"/>
      <c r="L23" s="10"/>
      <c r="M23" s="10"/>
    </row>
    <row r="24" spans="1:13" ht="12.75">
      <c r="A24" s="10" t="s">
        <v>11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>
      <c r="A25" s="10"/>
      <c r="B25" s="10"/>
      <c r="C25" s="195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1" customFormat="1" ht="12.75">
      <c r="A27" s="189" t="s">
        <v>120</v>
      </c>
      <c r="B27" s="189"/>
      <c r="C27" s="189"/>
      <c r="D27" s="189"/>
      <c r="E27" s="190"/>
      <c r="F27" s="190"/>
      <c r="G27" s="191" t="s">
        <v>98</v>
      </c>
      <c r="H27" s="192"/>
      <c r="I27" s="190"/>
      <c r="J27" s="190"/>
      <c r="K27" s="193"/>
      <c r="L27" s="193"/>
      <c r="M27" s="193"/>
    </row>
    <row r="28" spans="1:13" ht="12.75">
      <c r="A28" s="194" t="s">
        <v>1</v>
      </c>
      <c r="B28" s="194"/>
      <c r="C28" s="194"/>
      <c r="D28" s="194"/>
      <c r="E28" s="194"/>
      <c r="F28" s="194"/>
      <c r="G28" s="10"/>
      <c r="H28" s="10"/>
      <c r="I28" s="10"/>
      <c r="J28" s="10"/>
      <c r="K28" s="10"/>
      <c r="L28" s="10"/>
      <c r="M28" s="10"/>
    </row>
    <row r="29" spans="1:13" ht="12.75">
      <c r="A29" s="10" t="s">
        <v>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</sheetData>
  <mergeCells count="16">
    <mergeCell ref="A22:D22"/>
    <mergeCell ref="A23:F23"/>
    <mergeCell ref="A13:B13"/>
    <mergeCell ref="A16:E16"/>
    <mergeCell ref="A17:C17"/>
    <mergeCell ref="A18:B18"/>
    <mergeCell ref="A27:D27"/>
    <mergeCell ref="A28:F28"/>
    <mergeCell ref="A1:D1"/>
    <mergeCell ref="A2:E2"/>
    <mergeCell ref="A3:B3"/>
    <mergeCell ref="A6:C6"/>
    <mergeCell ref="A11:C11"/>
    <mergeCell ref="A12:J12"/>
    <mergeCell ref="A8:B8"/>
    <mergeCell ref="A7:J7"/>
  </mergeCell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</cp:lastModifiedBy>
  <dcterms:created xsi:type="dcterms:W3CDTF">2003-06-05T19:32:25Z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