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5"/>
  </bookViews>
  <sheets>
    <sheet name="Otborochnie" sheetId="1" r:id="rId1"/>
    <sheet name="1-8" sheetId="2" r:id="rId2"/>
    <sheet name="1-4" sheetId="3" r:id="rId3"/>
    <sheet name="1-2" sheetId="4" r:id="rId4"/>
    <sheet name="Final" sheetId="5" r:id="rId5"/>
    <sheet name="Statistika" sheetId="6" r:id="rId6"/>
    <sheet name="Scores" sheetId="7" r:id="rId7"/>
    <sheet name="Sredn" sheetId="8" r:id="rId8"/>
    <sheet name="Raiting" sheetId="9" r:id="rId9"/>
    <sheet name="Prizes" sheetId="10" r:id="rId10"/>
    <sheet name="Registracia" sheetId="11" r:id="rId11"/>
  </sheets>
  <definedNames/>
  <calcPr fullCalcOnLoad="1"/>
</workbook>
</file>

<file path=xl/sharedStrings.xml><?xml version="1.0" encoding="utf-8"?>
<sst xmlns="http://schemas.openxmlformats.org/spreadsheetml/2006/main" count="525" uniqueCount="197">
  <si>
    <t>Дорожка 1</t>
  </si>
  <si>
    <t>1 игра</t>
  </si>
  <si>
    <t>2 игра</t>
  </si>
  <si>
    <t>3 игра</t>
  </si>
  <si>
    <t>Средний</t>
  </si>
  <si>
    <t>Кол-во кеглей</t>
  </si>
  <si>
    <t>Ник</t>
  </si>
  <si>
    <t>Дорожка №1</t>
  </si>
  <si>
    <t>Дорожка 8</t>
  </si>
  <si>
    <t>Дорожка 7</t>
  </si>
  <si>
    <t>Дорожка 6</t>
  </si>
  <si>
    <t>Дорожка 5</t>
  </si>
  <si>
    <t>Дорожка 4</t>
  </si>
  <si>
    <t>Дорожка 3</t>
  </si>
  <si>
    <t>Дорожка 2</t>
  </si>
  <si>
    <t>1-1</t>
  </si>
  <si>
    <t>1-2</t>
  </si>
  <si>
    <t>1-3</t>
  </si>
  <si>
    <t>1-4</t>
  </si>
  <si>
    <t>2-1</t>
  </si>
  <si>
    <t>2-2</t>
  </si>
  <si>
    <t>2-3</t>
  </si>
  <si>
    <t>2-4</t>
  </si>
  <si>
    <t>3-2</t>
  </si>
  <si>
    <t>3-1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</si>
  <si>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</si>
  <si>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</si>
  <si>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</si>
  <si>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</si>
  <si>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</si>
  <si>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</si>
  <si>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</si>
  <si>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</si>
  <si>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</si>
  <si>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</si>
  <si>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7-1</t>
  </si>
  <si>
    <t>7-2</t>
  </si>
  <si>
    <t>7-3</t>
  </si>
  <si>
    <t>7-4</t>
  </si>
  <si>
    <t>8-1</t>
  </si>
  <si>
    <t>8-2</t>
  </si>
  <si>
    <t>8-3</t>
  </si>
  <si>
    <t>8-4</t>
  </si>
  <si>
    <t>Дорожка №2</t>
  </si>
  <si>
    <t>Дорожка №3</t>
  </si>
  <si>
    <t>Дорожка №4</t>
  </si>
  <si>
    <t>Финал</t>
  </si>
  <si>
    <t>Матч за 3 место</t>
  </si>
  <si>
    <t>1 место</t>
  </si>
  <si>
    <t>2 место</t>
  </si>
  <si>
    <t>3 место</t>
  </si>
  <si>
    <t>4 место</t>
  </si>
  <si>
    <t>1/4 финала</t>
  </si>
  <si>
    <t>1/8 финала</t>
  </si>
  <si>
    <t>Квалификация</t>
  </si>
  <si>
    <t>Игровой бонус</t>
  </si>
  <si>
    <t>Всего</t>
  </si>
  <si>
    <t>Квалификационный раунд</t>
  </si>
  <si>
    <t>Место___Рейтинговые очки</t>
  </si>
  <si>
    <t>1___N (количество участников)</t>
  </si>
  <si>
    <t>2___N - 1</t>
  </si>
  <si>
    <t>... ...</t>
  </si>
  <si>
    <t>Плей-офф</t>
  </si>
  <si>
    <t>1___300</t>
  </si>
  <si>
    <t>2___200</t>
  </si>
  <si>
    <t>3___100</t>
  </si>
  <si>
    <t>4___50</t>
  </si>
  <si>
    <t>За отдельные игры</t>
  </si>
  <si>
    <t>Результат___ Рейтинговые очки</t>
  </si>
  <si>
    <t>300___300</t>
  </si>
  <si>
    <t>Место</t>
  </si>
  <si>
    <t>1. «Лучший результат турнира»</t>
  </si>
  <si>
    <t>(sema.ru)</t>
  </si>
  <si>
    <t>2. «Лучий страйкер»</t>
  </si>
  <si>
    <t>(РА Релиз)</t>
  </si>
  <si>
    <t>3. «Самый стабильный игрок»</t>
  </si>
  <si>
    <t>Игрок имеющий наименьшую разницу между максимальным и минимальным результатими за весь турнир</t>
  </si>
  <si>
    <t>4. «Монстр турнира»</t>
  </si>
  <si>
    <t>Игрок сделавший наибольшее количество страйков подряд</t>
  </si>
  <si>
    <t>(Издатель матчасти)</t>
  </si>
  <si>
    <t>5. «Главный лузер турнира»</t>
  </si>
  <si>
    <t>Игрок имеющий минимальный средний результат турнира</t>
  </si>
  <si>
    <t>(Оргкомитет)</t>
  </si>
  <si>
    <t>6. «Лидер турнира»</t>
  </si>
  <si>
    <t>Игрок имеющий лучший средний результат за турнир</t>
  </si>
  <si>
    <t>(Печатник)</t>
  </si>
  <si>
    <t>Игрок выгравший соревнование</t>
  </si>
  <si>
    <t>Игрок выбивший самое большее количество страйков за 1 игру</t>
  </si>
  <si>
    <t>8. "За волю к победе"</t>
  </si>
  <si>
    <t>Игрок выбивший в 10 фрейме 3 страйка</t>
  </si>
  <si>
    <t>Страйки</t>
  </si>
  <si>
    <t>(ScorpioN)</t>
  </si>
  <si>
    <t>Сплиты</t>
  </si>
  <si>
    <t>Отборочные</t>
  </si>
  <si>
    <t>1/8</t>
  </si>
  <si>
    <t>1/4</t>
  </si>
  <si>
    <t>1/2</t>
  </si>
  <si>
    <t>Итого</t>
  </si>
  <si>
    <t>Страйков</t>
  </si>
  <si>
    <t>Сплитов</t>
  </si>
  <si>
    <t>(Герцин)</t>
  </si>
  <si>
    <t>Игрок занявший первое место по итогам отборочного этапа</t>
  </si>
  <si>
    <t>10. "Лучший игрок квалификации"</t>
  </si>
  <si>
    <t>(sss20)</t>
  </si>
  <si>
    <t>7. «Победитель турнира», 2 место, 3 место</t>
  </si>
  <si>
    <t>craig</t>
  </si>
  <si>
    <t>camry</t>
  </si>
  <si>
    <t>desperado</t>
  </si>
  <si>
    <t>lena</t>
  </si>
  <si>
    <t>shalke-04</t>
  </si>
  <si>
    <t>ширер</t>
  </si>
  <si>
    <t>mosfilmovsky</t>
  </si>
  <si>
    <t>sss20</t>
  </si>
  <si>
    <t>ark-65</t>
  </si>
  <si>
    <t>bad</t>
  </si>
  <si>
    <t>ScorpioN</t>
  </si>
  <si>
    <t>Alex Green</t>
  </si>
  <si>
    <t>управленец</t>
  </si>
  <si>
    <t>манагер</t>
  </si>
  <si>
    <t>krupskiy</t>
  </si>
  <si>
    <t>asher32</t>
  </si>
  <si>
    <t>Герцын</t>
  </si>
  <si>
    <t>Snout</t>
  </si>
  <si>
    <t>Goal</t>
  </si>
  <si>
    <t>Bad</t>
  </si>
  <si>
    <t>Печатник</t>
  </si>
  <si>
    <t>Zdazz</t>
  </si>
  <si>
    <t>KLM</t>
  </si>
  <si>
    <t>outrider</t>
  </si>
  <si>
    <t>Nyanok</t>
  </si>
  <si>
    <t>Slavyan</t>
  </si>
  <si>
    <t>Лена</t>
  </si>
  <si>
    <t>(Эксимер)</t>
  </si>
  <si>
    <t>Voldemar</t>
  </si>
  <si>
    <t>vlad150</t>
  </si>
  <si>
    <t>Приз за максимальный результат за партию</t>
  </si>
  <si>
    <t>1/4___20</t>
  </si>
  <si>
    <t>1/8 ___10</t>
  </si>
  <si>
    <t>Регистрация</t>
  </si>
  <si>
    <t>Рейтинг кваификации</t>
  </si>
  <si>
    <t>1/ 4 рейтинг</t>
  </si>
  <si>
    <t>1/2 рейтинг</t>
  </si>
  <si>
    <t>3 место рейтинг</t>
  </si>
  <si>
    <t>призеры турнира</t>
  </si>
  <si>
    <t>Средний рейтинг турнира</t>
  </si>
  <si>
    <t>за 3</t>
  </si>
  <si>
    <t>за 4</t>
  </si>
  <si>
    <t>за 5</t>
  </si>
  <si>
    <t>серия</t>
  </si>
  <si>
    <t>Игр</t>
  </si>
  <si>
    <t>финал рейтинг</t>
  </si>
  <si>
    <t>результаты игры</t>
  </si>
  <si>
    <t>общий</t>
  </si>
  <si>
    <t>Отборочный рейтинг</t>
  </si>
  <si>
    <t>Вольдемар</t>
  </si>
  <si>
    <t>Outrider</t>
  </si>
  <si>
    <t>Koztya</t>
  </si>
  <si>
    <t>basq_et</t>
  </si>
  <si>
    <t>Влад150</t>
  </si>
  <si>
    <t>Dow_Jones</t>
  </si>
  <si>
    <t>Молибден</t>
  </si>
  <si>
    <t>фыф</t>
  </si>
  <si>
    <t>Манагер</t>
  </si>
  <si>
    <t>Мсsiм</t>
  </si>
  <si>
    <t>Shalke_04</t>
  </si>
  <si>
    <t>Toha</t>
  </si>
  <si>
    <t>Craig</t>
  </si>
  <si>
    <t>Camry</t>
  </si>
  <si>
    <t>Desperado</t>
  </si>
  <si>
    <t>Dzepo</t>
  </si>
  <si>
    <t>Сахар</t>
  </si>
  <si>
    <t>Юра</t>
  </si>
  <si>
    <t>Марийка</t>
  </si>
  <si>
    <t>OFL</t>
  </si>
  <si>
    <t>6-1</t>
  </si>
  <si>
    <t>6-2</t>
  </si>
  <si>
    <t>6-3</t>
  </si>
  <si>
    <t>6-4</t>
  </si>
  <si>
    <t>Люб. Блондинок</t>
  </si>
  <si>
    <t>Shalke-04</t>
  </si>
  <si>
    <t>Shalke</t>
  </si>
  <si>
    <t>июнь</t>
  </si>
  <si>
    <t>июль</t>
  </si>
  <si>
    <t>1. Манагер 2. Печатник 3. Шальке-04</t>
  </si>
  <si>
    <t>небыло</t>
  </si>
  <si>
    <t>9. "Убийца кеглей"</t>
  </si>
  <si>
    <t>Игрок имеющий наибольшше количество страйков за турнир</t>
  </si>
  <si>
    <t>(Vlad-150)</t>
  </si>
  <si>
    <t>не явился</t>
  </si>
  <si>
    <t>+</t>
  </si>
  <si>
    <t>-</t>
  </si>
  <si>
    <t>Рейтинг участников "OуКБоулинг 2003"</t>
  </si>
  <si>
    <t>275-299___200</t>
  </si>
  <si>
    <t>250-274___100</t>
  </si>
  <si>
    <t>225-249___50</t>
  </si>
  <si>
    <t>200-224___20</t>
  </si>
  <si>
    <t>175-199___5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</si>
</sst>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16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2" borderId="19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right"/>
    </xf>
    <xf numFmtId="1" fontId="4" fillId="4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2" borderId="7" xfId="0" applyFont="1" applyFill="1" applyBorder="1" applyAlignment="1">
      <alignment/>
    </xf>
    <xf numFmtId="169" fontId="0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1" fillId="2" borderId="3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169" fontId="0" fillId="0" borderId="13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1" fontId="4" fillId="3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2" borderId="33" xfId="0" applyFont="1" applyFill="1" applyBorder="1" applyAlignment="1">
      <alignment/>
    </xf>
    <xf numFmtId="0" fontId="1" fillId="2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1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1" fillId="0" borderId="37" xfId="0" applyFont="1" applyBorder="1" applyAlignment="1">
      <alignment/>
    </xf>
    <xf numFmtId="0" fontId="1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2" fillId="7" borderId="37" xfId="0" applyFont="1" applyFill="1" applyBorder="1" applyAlignment="1" applyProtection="1">
      <alignment horizontal="center"/>
      <protection locked="0"/>
    </xf>
    <xf numFmtId="0" fontId="2" fillId="7" borderId="57" xfId="0" applyFont="1" applyFill="1" applyBorder="1" applyAlignment="1" applyProtection="1">
      <alignment horizontal="center"/>
      <protection locked="0"/>
    </xf>
    <xf numFmtId="0" fontId="2" fillId="7" borderId="39" xfId="0" applyFont="1" applyFill="1" applyBorder="1" applyAlignment="1" applyProtection="1">
      <alignment horizontal="center"/>
      <protection locked="0"/>
    </xf>
    <xf numFmtId="0" fontId="5" fillId="2" borderId="68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left"/>
    </xf>
    <xf numFmtId="0" fontId="2" fillId="5" borderId="71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F1"/>
    </sheetView>
  </sheetViews>
  <sheetFormatPr defaultColWidth="9.140625" defaultRowHeight="12.75"/>
  <cols>
    <col min="1" max="1" width="16.140625" style="0" customWidth="1"/>
    <col min="3" max="3" width="9.8515625" style="0" customWidth="1"/>
    <col min="4" max="4" width="3.7109375" style="0" hidden="1" customWidth="1"/>
    <col min="5" max="5" width="13.421875" style="0" customWidth="1"/>
    <col min="6" max="6" width="12.8515625" style="0" customWidth="1"/>
    <col min="7" max="7" width="9.00390625" style="0" customWidth="1"/>
    <col min="8" max="8" width="5.8515625" style="0" customWidth="1"/>
    <col min="9" max="9" width="18.421875" style="0" customWidth="1"/>
  </cols>
  <sheetData>
    <row r="1" spans="1:10" ht="13.5" thickBot="1">
      <c r="A1" s="298" t="s">
        <v>0</v>
      </c>
      <c r="B1" s="299"/>
      <c r="C1" s="299"/>
      <c r="D1" s="299"/>
      <c r="E1" s="299"/>
      <c r="F1" s="300"/>
      <c r="H1" s="301" t="s">
        <v>153</v>
      </c>
      <c r="I1" s="302"/>
      <c r="J1" s="303"/>
    </row>
    <row r="2" spans="1:10" ht="12.75">
      <c r="A2" s="67" t="s">
        <v>6</v>
      </c>
      <c r="B2" s="61" t="s">
        <v>1</v>
      </c>
      <c r="C2" s="61" t="s">
        <v>2</v>
      </c>
      <c r="D2" s="61" t="s">
        <v>3</v>
      </c>
      <c r="E2" s="61" t="s">
        <v>5</v>
      </c>
      <c r="F2" s="62" t="s">
        <v>4</v>
      </c>
      <c r="H2" s="277">
        <v>1</v>
      </c>
      <c r="I2" s="278" t="s">
        <v>160</v>
      </c>
      <c r="J2" s="279">
        <v>165.5</v>
      </c>
    </row>
    <row r="3" spans="1:10" ht="12.75">
      <c r="A3" s="65" t="str">
        <f>Registracia!B2</f>
        <v>Alex Green</v>
      </c>
      <c r="B3" s="28">
        <v>86</v>
      </c>
      <c r="C3" s="28">
        <v>143</v>
      </c>
      <c r="D3" s="28"/>
      <c r="E3" s="7">
        <f>SUM(B3:C3)</f>
        <v>229</v>
      </c>
      <c r="F3" s="102">
        <f>SUM(B3:C3)/2</f>
        <v>114.5</v>
      </c>
      <c r="H3" s="187">
        <v>2</v>
      </c>
      <c r="I3" s="124" t="s">
        <v>178</v>
      </c>
      <c r="J3" s="189">
        <v>159.5</v>
      </c>
    </row>
    <row r="4" spans="1:10" ht="12.75">
      <c r="A4" s="65" t="str">
        <f>Registracia!B3</f>
        <v>Вольдемар</v>
      </c>
      <c r="B4" s="28">
        <v>137</v>
      </c>
      <c r="C4" s="28">
        <v>86</v>
      </c>
      <c r="D4" s="28"/>
      <c r="E4" s="7">
        <f>SUM(B4:C4)</f>
        <v>223</v>
      </c>
      <c r="F4" s="102">
        <f>SUM(B4:C4)/2</f>
        <v>111.5</v>
      </c>
      <c r="H4" s="187">
        <v>3</v>
      </c>
      <c r="I4" s="124" t="s">
        <v>168</v>
      </c>
      <c r="J4" s="189">
        <v>156</v>
      </c>
    </row>
    <row r="5" spans="1:10" ht="12.75">
      <c r="A5" s="65" t="str">
        <f>Registracia!B4</f>
        <v>Outrider</v>
      </c>
      <c r="B5" s="28">
        <v>127</v>
      </c>
      <c r="C5" s="28">
        <v>100</v>
      </c>
      <c r="D5" s="28"/>
      <c r="E5" s="7">
        <f>SUM(B5:C5)</f>
        <v>227</v>
      </c>
      <c r="F5" s="102">
        <f>SUM(B5:C5)/2</f>
        <v>113.5</v>
      </c>
      <c r="H5" s="187">
        <v>4</v>
      </c>
      <c r="I5" s="124" t="s">
        <v>122</v>
      </c>
      <c r="J5" s="189">
        <v>155</v>
      </c>
    </row>
    <row r="6" spans="1:10" ht="13.5" thickBot="1">
      <c r="A6" s="111">
        <f>Registracia!B5</f>
        <v>0</v>
      </c>
      <c r="B6" s="30"/>
      <c r="C6" s="30"/>
      <c r="D6" s="30"/>
      <c r="E6" s="59"/>
      <c r="F6" s="64"/>
      <c r="H6" s="187">
        <v>5</v>
      </c>
      <c r="I6" s="190" t="s">
        <v>129</v>
      </c>
      <c r="J6" s="189">
        <v>153.5</v>
      </c>
    </row>
    <row r="7" spans="8:10" ht="13.5" thickBot="1">
      <c r="H7" s="187">
        <v>6</v>
      </c>
      <c r="I7" s="124" t="s">
        <v>115</v>
      </c>
      <c r="J7" s="189">
        <v>151</v>
      </c>
    </row>
    <row r="8" spans="1:10" ht="12.75">
      <c r="A8" s="298" t="s">
        <v>14</v>
      </c>
      <c r="B8" s="299"/>
      <c r="C8" s="299"/>
      <c r="D8" s="299"/>
      <c r="E8" s="299"/>
      <c r="F8" s="300"/>
      <c r="H8" s="187">
        <v>7</v>
      </c>
      <c r="I8" s="124" t="s">
        <v>165</v>
      </c>
      <c r="J8" s="189">
        <v>147.5</v>
      </c>
    </row>
    <row r="9" spans="1:10" ht="12.75">
      <c r="A9" s="63" t="s">
        <v>6</v>
      </c>
      <c r="B9" s="61" t="s">
        <v>1</v>
      </c>
      <c r="C9" s="61" t="s">
        <v>2</v>
      </c>
      <c r="D9" s="61" t="s">
        <v>3</v>
      </c>
      <c r="E9" s="61" t="s">
        <v>5</v>
      </c>
      <c r="F9" s="62" t="s">
        <v>4</v>
      </c>
      <c r="H9" s="187">
        <v>8</v>
      </c>
      <c r="I9" s="124" t="s">
        <v>125</v>
      </c>
      <c r="J9" s="189">
        <v>147.5</v>
      </c>
    </row>
    <row r="10" spans="1:10" ht="12.75">
      <c r="A10" s="65" t="str">
        <f>Registracia!B6</f>
        <v>Koztya</v>
      </c>
      <c r="B10" s="28">
        <v>141</v>
      </c>
      <c r="C10" s="28">
        <v>152</v>
      </c>
      <c r="D10" s="28"/>
      <c r="E10" s="7">
        <f>SUM(B10:C10)</f>
        <v>293</v>
      </c>
      <c r="F10" s="57">
        <f>SUM(B10:C10)/2</f>
        <v>146.5</v>
      </c>
      <c r="H10" s="113">
        <v>9</v>
      </c>
      <c r="I10" s="126" t="s">
        <v>156</v>
      </c>
      <c r="J10" s="125">
        <v>146.5</v>
      </c>
    </row>
    <row r="11" spans="1:10" ht="12.75">
      <c r="A11" s="65" t="str">
        <f>Registracia!B7</f>
        <v>basq_et</v>
      </c>
      <c r="B11" s="28">
        <v>108</v>
      </c>
      <c r="C11" s="28">
        <v>105</v>
      </c>
      <c r="D11" s="28"/>
      <c r="E11" s="7">
        <f>SUM(B11:C11)</f>
        <v>213</v>
      </c>
      <c r="F11" s="102">
        <f>SUM(B11:C11)/2</f>
        <v>106.5</v>
      </c>
      <c r="H11" s="113">
        <v>10</v>
      </c>
      <c r="I11" s="124" t="s">
        <v>126</v>
      </c>
      <c r="J11" s="125">
        <v>145</v>
      </c>
    </row>
    <row r="12" spans="1:10" ht="12.75">
      <c r="A12" s="65" t="str">
        <f>Registracia!B8</f>
        <v>Влад150</v>
      </c>
      <c r="B12" s="28">
        <v>162</v>
      </c>
      <c r="C12" s="28">
        <v>125</v>
      </c>
      <c r="D12" s="28"/>
      <c r="E12" s="7">
        <f>SUM(B12:C12)</f>
        <v>287</v>
      </c>
      <c r="F12" s="57">
        <f>SUM(B12:C12)/2</f>
        <v>143.5</v>
      </c>
      <c r="H12" s="113">
        <v>11</v>
      </c>
      <c r="I12" s="124" t="s">
        <v>167</v>
      </c>
      <c r="J12" s="125">
        <v>144</v>
      </c>
    </row>
    <row r="13" spans="1:10" ht="13.5" thickBot="1">
      <c r="A13" s="66" t="str">
        <f>Registracia!B9</f>
        <v>Dow_Jones</v>
      </c>
      <c r="B13" s="30">
        <v>113</v>
      </c>
      <c r="C13" s="30">
        <v>149</v>
      </c>
      <c r="D13" s="30"/>
      <c r="E13" s="59">
        <f>SUM(B13:C13)</f>
        <v>262</v>
      </c>
      <c r="F13" s="116">
        <f>SUM(B13:C13)/2</f>
        <v>131</v>
      </c>
      <c r="H13" s="113">
        <v>12</v>
      </c>
      <c r="I13" s="126" t="s">
        <v>158</v>
      </c>
      <c r="J13" s="125">
        <v>143.5</v>
      </c>
    </row>
    <row r="14" spans="8:10" ht="13.5" thickBot="1">
      <c r="H14" s="113">
        <v>13</v>
      </c>
      <c r="I14" s="124" t="s">
        <v>162</v>
      </c>
      <c r="J14" s="125">
        <v>143</v>
      </c>
    </row>
    <row r="15" spans="1:10" ht="12.75">
      <c r="A15" s="298" t="s">
        <v>13</v>
      </c>
      <c r="B15" s="299"/>
      <c r="C15" s="299"/>
      <c r="D15" s="299"/>
      <c r="E15" s="299"/>
      <c r="F15" s="300"/>
      <c r="H15" s="113">
        <v>14</v>
      </c>
      <c r="I15" s="124" t="s">
        <v>161</v>
      </c>
      <c r="J15" s="125">
        <v>137.5</v>
      </c>
    </row>
    <row r="16" spans="1:10" ht="13.5" thickBot="1">
      <c r="A16" s="117" t="s">
        <v>6</v>
      </c>
      <c r="B16" s="118" t="s">
        <v>1</v>
      </c>
      <c r="C16" s="118" t="s">
        <v>2</v>
      </c>
      <c r="D16" s="118" t="s">
        <v>3</v>
      </c>
      <c r="E16" s="118" t="s">
        <v>5</v>
      </c>
      <c r="F16" s="119" t="s">
        <v>4</v>
      </c>
      <c r="H16" s="113">
        <v>15</v>
      </c>
      <c r="I16" s="124" t="s">
        <v>163</v>
      </c>
      <c r="J16" s="125">
        <v>134</v>
      </c>
    </row>
    <row r="17" spans="1:10" ht="13.5" thickBot="1">
      <c r="A17" s="120" t="str">
        <f>Registracia!B10</f>
        <v>Молибден</v>
      </c>
      <c r="B17" s="26">
        <v>174</v>
      </c>
      <c r="C17" s="26">
        <v>157</v>
      </c>
      <c r="D17" s="26"/>
      <c r="E17" s="121">
        <f>SUM(B17:C17)</f>
        <v>331</v>
      </c>
      <c r="F17" s="122">
        <f>SUM(B17:C17)/2</f>
        <v>165.5</v>
      </c>
      <c r="H17" s="114">
        <v>16</v>
      </c>
      <c r="I17" s="127" t="s">
        <v>173</v>
      </c>
      <c r="J17" s="128">
        <v>133.5</v>
      </c>
    </row>
    <row r="18" spans="1:10" ht="12.75">
      <c r="A18" s="65" t="str">
        <f>Registracia!B11</f>
        <v>фыф</v>
      </c>
      <c r="B18" s="28">
        <v>136</v>
      </c>
      <c r="C18" s="28">
        <v>139</v>
      </c>
      <c r="D18" s="28"/>
      <c r="E18" s="7">
        <f>SUM(B18:C18)</f>
        <v>275</v>
      </c>
      <c r="F18" s="57">
        <f>SUM(B18:C18)/2</f>
        <v>137.5</v>
      </c>
      <c r="H18" s="68">
        <v>17</v>
      </c>
      <c r="I18" s="129" t="s">
        <v>123</v>
      </c>
      <c r="J18" s="130">
        <v>131.5</v>
      </c>
    </row>
    <row r="19" spans="1:10" ht="12.75">
      <c r="A19" s="65" t="str">
        <f>Registracia!B12</f>
        <v>ScorpioN</v>
      </c>
      <c r="B19" s="28">
        <v>160</v>
      </c>
      <c r="C19" s="28">
        <v>142</v>
      </c>
      <c r="D19" s="28"/>
      <c r="E19" s="7">
        <f>SUM(B19:C19)</f>
        <v>302</v>
      </c>
      <c r="F19" s="57">
        <f>SUM(B19:C19)/2</f>
        <v>151</v>
      </c>
      <c r="H19" s="69">
        <v>18</v>
      </c>
      <c r="I19" s="131" t="s">
        <v>159</v>
      </c>
      <c r="J19" s="132">
        <v>131</v>
      </c>
    </row>
    <row r="20" spans="1:10" ht="13.5" thickBot="1">
      <c r="A20" s="66" t="str">
        <f>Registracia!B13</f>
        <v>Манагер</v>
      </c>
      <c r="B20" s="30">
        <v>147</v>
      </c>
      <c r="C20" s="30">
        <v>139</v>
      </c>
      <c r="D20" s="30"/>
      <c r="E20" s="59">
        <f>SUM(B20:C20)</f>
        <v>286</v>
      </c>
      <c r="F20" s="64">
        <f>SUM(B20:C20)/2</f>
        <v>143</v>
      </c>
      <c r="H20" s="69">
        <v>19</v>
      </c>
      <c r="I20" s="110" t="s">
        <v>164</v>
      </c>
      <c r="J20" s="132">
        <v>131</v>
      </c>
    </row>
    <row r="21" spans="8:10" ht="13.5" thickBot="1">
      <c r="H21" s="69">
        <v>20</v>
      </c>
      <c r="I21" s="110" t="s">
        <v>171</v>
      </c>
      <c r="J21" s="132">
        <v>131</v>
      </c>
    </row>
    <row r="22" spans="1:10" ht="12.75">
      <c r="A22" s="298" t="s">
        <v>12</v>
      </c>
      <c r="B22" s="299"/>
      <c r="C22" s="299"/>
      <c r="D22" s="299"/>
      <c r="E22" s="299"/>
      <c r="F22" s="300"/>
      <c r="H22" s="69">
        <v>21</v>
      </c>
      <c r="I22" s="110" t="s">
        <v>121</v>
      </c>
      <c r="J22" s="132">
        <v>124.5</v>
      </c>
    </row>
    <row r="23" spans="1:10" ht="12.75">
      <c r="A23" s="63" t="s">
        <v>6</v>
      </c>
      <c r="B23" s="61" t="s">
        <v>1</v>
      </c>
      <c r="C23" s="61" t="s">
        <v>2</v>
      </c>
      <c r="D23" s="61" t="s">
        <v>3</v>
      </c>
      <c r="E23" s="61" t="s">
        <v>5</v>
      </c>
      <c r="F23" s="62" t="s">
        <v>4</v>
      </c>
      <c r="H23" s="69">
        <v>22</v>
      </c>
      <c r="I23" s="110" t="s">
        <v>172</v>
      </c>
      <c r="J23" s="132">
        <v>123.5</v>
      </c>
    </row>
    <row r="24" spans="1:10" ht="12.75">
      <c r="A24" s="56" t="str">
        <f>Registracia!B14</f>
        <v>Мсsiм</v>
      </c>
      <c r="B24" s="28">
        <v>132</v>
      </c>
      <c r="C24" s="28">
        <v>136</v>
      </c>
      <c r="D24" s="28"/>
      <c r="E24" s="7">
        <f>SUM(B24:C24)</f>
        <v>268</v>
      </c>
      <c r="F24" s="57">
        <f>SUM(B24:C24)/2</f>
        <v>134</v>
      </c>
      <c r="H24" s="69">
        <v>23</v>
      </c>
      <c r="I24" s="110" t="s">
        <v>166</v>
      </c>
      <c r="J24" s="132">
        <v>121.5</v>
      </c>
    </row>
    <row r="25" spans="1:10" ht="12.75">
      <c r="A25" s="56" t="str">
        <f>Registracia!B15</f>
        <v>Герцын</v>
      </c>
      <c r="B25" s="28">
        <v>110</v>
      </c>
      <c r="C25" s="28">
        <v>139</v>
      </c>
      <c r="D25" s="28"/>
      <c r="E25" s="7">
        <f>SUM(B25:C25)</f>
        <v>249</v>
      </c>
      <c r="F25" s="102">
        <f>SUM(B25:C25)/2</f>
        <v>124.5</v>
      </c>
      <c r="H25" s="69">
        <v>24</v>
      </c>
      <c r="I25" s="131" t="s">
        <v>116</v>
      </c>
      <c r="J25" s="132">
        <v>114.5</v>
      </c>
    </row>
    <row r="26" spans="1:10" ht="12.75">
      <c r="A26" s="56" t="str">
        <f>Registracia!B16</f>
        <v>Shalke_04</v>
      </c>
      <c r="B26" s="28">
        <v>128</v>
      </c>
      <c r="C26" s="28">
        <v>134</v>
      </c>
      <c r="D26" s="28"/>
      <c r="E26" s="7">
        <f>SUM(B26:C26)</f>
        <v>262</v>
      </c>
      <c r="F26" s="102">
        <f>SUM(B26:C26)/2</f>
        <v>131</v>
      </c>
      <c r="H26" s="69">
        <v>25</v>
      </c>
      <c r="I26" s="131" t="s">
        <v>155</v>
      </c>
      <c r="J26" s="132">
        <v>113.5</v>
      </c>
    </row>
    <row r="27" spans="1:10" ht="13.5" thickBot="1">
      <c r="A27" s="58" t="str">
        <f>Registracia!B17</f>
        <v>Bad</v>
      </c>
      <c r="B27" s="30">
        <v>71</v>
      </c>
      <c r="C27" s="30">
        <v>85</v>
      </c>
      <c r="D27" s="30"/>
      <c r="E27" s="59">
        <f>SUM(B27:C27)</f>
        <v>156</v>
      </c>
      <c r="F27" s="116">
        <f>SUM(B27:C27)/2</f>
        <v>78</v>
      </c>
      <c r="H27" s="69">
        <v>26</v>
      </c>
      <c r="I27" s="131" t="s">
        <v>154</v>
      </c>
      <c r="J27" s="132">
        <v>111.5</v>
      </c>
    </row>
    <row r="28" spans="8:10" ht="13.5" thickBot="1">
      <c r="H28" s="69">
        <v>27</v>
      </c>
      <c r="I28" s="131" t="s">
        <v>157</v>
      </c>
      <c r="J28" s="132">
        <v>106.5</v>
      </c>
    </row>
    <row r="29" spans="1:10" ht="12.75">
      <c r="A29" s="298" t="s">
        <v>11</v>
      </c>
      <c r="B29" s="299"/>
      <c r="C29" s="299"/>
      <c r="D29" s="299"/>
      <c r="E29" s="299"/>
      <c r="F29" s="300"/>
      <c r="H29" s="69">
        <v>28</v>
      </c>
      <c r="I29" s="110" t="s">
        <v>170</v>
      </c>
      <c r="J29" s="132">
        <v>104</v>
      </c>
    </row>
    <row r="30" spans="1:10" ht="12.75">
      <c r="A30" s="63" t="s">
        <v>6</v>
      </c>
      <c r="B30" s="61" t="s">
        <v>1</v>
      </c>
      <c r="C30" s="61" t="s">
        <v>2</v>
      </c>
      <c r="D30" s="61" t="s">
        <v>3</v>
      </c>
      <c r="E30" s="61" t="s">
        <v>5</v>
      </c>
      <c r="F30" s="62" t="s">
        <v>4</v>
      </c>
      <c r="H30" s="39">
        <v>29</v>
      </c>
      <c r="I30" s="110" t="s">
        <v>169</v>
      </c>
      <c r="J30" s="132">
        <v>96.5</v>
      </c>
    </row>
    <row r="31" spans="1:10" ht="13.5" thickBot="1">
      <c r="A31" s="56" t="str">
        <f>Registracia!B18</f>
        <v>Toha</v>
      </c>
      <c r="B31" s="28">
        <v>157</v>
      </c>
      <c r="C31" s="28">
        <v>138</v>
      </c>
      <c r="D31" s="28"/>
      <c r="E31" s="7">
        <f>SUM(B31:C31)</f>
        <v>295</v>
      </c>
      <c r="F31" s="57">
        <f>SUM(B31:C31)/2</f>
        <v>147.5</v>
      </c>
      <c r="H31" s="37">
        <v>30</v>
      </c>
      <c r="I31" s="133" t="s">
        <v>124</v>
      </c>
      <c r="J31" s="134">
        <v>78</v>
      </c>
    </row>
    <row r="32" spans="1:6" ht="12.75">
      <c r="A32" s="56" t="str">
        <f>Registracia!B19</f>
        <v>Zdazz</v>
      </c>
      <c r="B32" s="28">
        <v>124</v>
      </c>
      <c r="C32" s="28">
        <v>166</v>
      </c>
      <c r="D32" s="28"/>
      <c r="E32" s="7">
        <f>SUM(B32:C32)</f>
        <v>290</v>
      </c>
      <c r="F32" s="57">
        <f>SUM(B32:C32)/2</f>
        <v>145</v>
      </c>
    </row>
    <row r="33" spans="1:6" ht="12.75">
      <c r="A33" s="123">
        <f>Registracia!B20</f>
        <v>0</v>
      </c>
      <c r="B33" s="28"/>
      <c r="C33" s="28"/>
      <c r="D33" s="28"/>
      <c r="E33" s="7"/>
      <c r="F33" s="57"/>
    </row>
    <row r="34" spans="1:6" ht="13.5" thickBot="1">
      <c r="A34" s="58" t="str">
        <f>Registracia!B21</f>
        <v>Люб. Блондинок</v>
      </c>
      <c r="B34" s="30">
        <v>155</v>
      </c>
      <c r="C34" s="30">
        <v>164</v>
      </c>
      <c r="D34" s="30"/>
      <c r="E34" s="59">
        <f>SUM(B34:C34)</f>
        <v>319</v>
      </c>
      <c r="F34" s="64">
        <f>SUM(B34:C34)/2</f>
        <v>159.5</v>
      </c>
    </row>
    <row r="35" ht="13.5" thickBot="1"/>
    <row r="36" spans="1:6" ht="12.75">
      <c r="A36" s="298" t="s">
        <v>10</v>
      </c>
      <c r="B36" s="299"/>
      <c r="C36" s="299"/>
      <c r="D36" s="299"/>
      <c r="E36" s="299"/>
      <c r="F36" s="300"/>
    </row>
    <row r="37" spans="1:6" ht="12.75">
      <c r="A37" s="63" t="s">
        <v>6</v>
      </c>
      <c r="B37" s="61" t="s">
        <v>1</v>
      </c>
      <c r="C37" s="61" t="s">
        <v>2</v>
      </c>
      <c r="D37" s="61" t="s">
        <v>3</v>
      </c>
      <c r="E37" s="61" t="s">
        <v>5</v>
      </c>
      <c r="F37" s="62" t="s">
        <v>4</v>
      </c>
    </row>
    <row r="38" spans="1:6" ht="12.75">
      <c r="A38" s="56" t="str">
        <f>Registracia!B22</f>
        <v>Craig</v>
      </c>
      <c r="B38" s="28">
        <v>129</v>
      </c>
      <c r="C38" s="28">
        <v>114</v>
      </c>
      <c r="D38" s="28"/>
      <c r="E38" s="7">
        <f>SUM(B38:C38)</f>
        <v>243</v>
      </c>
      <c r="F38" s="102">
        <f>SUM(B38:C38)/2</f>
        <v>121.5</v>
      </c>
    </row>
    <row r="39" spans="1:6" ht="12.75">
      <c r="A39" s="56" t="str">
        <f>Registracia!B23</f>
        <v>Camry</v>
      </c>
      <c r="B39" s="28">
        <v>158</v>
      </c>
      <c r="C39" s="28">
        <v>130</v>
      </c>
      <c r="D39" s="28"/>
      <c r="E39" s="7">
        <f>SUM(B39:C39)</f>
        <v>288</v>
      </c>
      <c r="F39" s="57">
        <f>SUM(B39:C39)/2</f>
        <v>144</v>
      </c>
    </row>
    <row r="40" spans="1:6" ht="12.75">
      <c r="A40" s="56" t="str">
        <f>Registracia!B24</f>
        <v>Desperado</v>
      </c>
      <c r="B40" s="28">
        <v>156</v>
      </c>
      <c r="C40" s="28">
        <v>156</v>
      </c>
      <c r="D40" s="28"/>
      <c r="E40" s="7">
        <f>SUM(B40:C40)</f>
        <v>312</v>
      </c>
      <c r="F40" s="57">
        <f>SUM(B40:C40)/2</f>
        <v>156</v>
      </c>
    </row>
    <row r="41" spans="1:6" ht="13.5" thickBot="1">
      <c r="A41" s="58" t="str">
        <f>Registracia!B25</f>
        <v>Goal</v>
      </c>
      <c r="B41" s="30">
        <v>131</v>
      </c>
      <c r="C41" s="30">
        <v>132</v>
      </c>
      <c r="D41" s="30"/>
      <c r="E41" s="59">
        <f>SUM(B41:C41)</f>
        <v>263</v>
      </c>
      <c r="F41" s="116">
        <f>SUM(B41:C41)/2</f>
        <v>131.5</v>
      </c>
    </row>
    <row r="42" ht="13.5" thickBot="1"/>
    <row r="43" spans="1:6" ht="12.75">
      <c r="A43" s="298" t="s">
        <v>9</v>
      </c>
      <c r="B43" s="299"/>
      <c r="C43" s="299"/>
      <c r="D43" s="299"/>
      <c r="E43" s="299"/>
      <c r="F43" s="300"/>
    </row>
    <row r="44" spans="1:6" ht="12.75">
      <c r="A44" s="60" t="s">
        <v>6</v>
      </c>
      <c r="B44" s="61" t="s">
        <v>1</v>
      </c>
      <c r="C44" s="61" t="s">
        <v>2</v>
      </c>
      <c r="D44" s="61" t="s">
        <v>3</v>
      </c>
      <c r="E44" s="61" t="s">
        <v>5</v>
      </c>
      <c r="F44" s="62" t="s">
        <v>4</v>
      </c>
    </row>
    <row r="45" spans="1:6" ht="12.75">
      <c r="A45" s="56" t="str">
        <f>Registracia!B26</f>
        <v>Dzepo</v>
      </c>
      <c r="B45" s="28">
        <v>99</v>
      </c>
      <c r="C45" s="28">
        <v>94</v>
      </c>
      <c r="D45" s="28"/>
      <c r="E45" s="7">
        <f>SUM(B45:C45)</f>
        <v>193</v>
      </c>
      <c r="F45" s="102">
        <f>SUM(B45:C45)/2</f>
        <v>96.5</v>
      </c>
    </row>
    <row r="46" spans="1:6" ht="12.75">
      <c r="A46" s="56" t="str">
        <f>Registracia!B27</f>
        <v>Сахар</v>
      </c>
      <c r="B46" s="28">
        <v>93</v>
      </c>
      <c r="C46" s="28">
        <v>115</v>
      </c>
      <c r="D46" s="28"/>
      <c r="E46" s="7">
        <f>SUM(B46:C46)</f>
        <v>208</v>
      </c>
      <c r="F46" s="102">
        <f>SUM(B46:C46)/2</f>
        <v>104</v>
      </c>
    </row>
    <row r="47" spans="1:6" ht="12.75">
      <c r="A47" s="56" t="str">
        <f>Registracia!B28</f>
        <v>Nyanok</v>
      </c>
      <c r="B47" s="28">
        <v>145</v>
      </c>
      <c r="C47" s="28">
        <v>162</v>
      </c>
      <c r="D47" s="28"/>
      <c r="E47" s="7">
        <f>SUM(B47:C47)</f>
        <v>307</v>
      </c>
      <c r="F47" s="57">
        <f>SUM(B47:C47)/2</f>
        <v>153.5</v>
      </c>
    </row>
    <row r="48" spans="1:6" ht="13.5" thickBot="1">
      <c r="A48" s="58" t="str">
        <f>Registracia!B29</f>
        <v>Юра</v>
      </c>
      <c r="B48" s="30">
        <v>141</v>
      </c>
      <c r="C48" s="30">
        <v>121</v>
      </c>
      <c r="D48" s="30"/>
      <c r="E48" s="59">
        <f>SUM(B48:C48)</f>
        <v>262</v>
      </c>
      <c r="F48" s="116">
        <f>SUM(B48:C48)/2</f>
        <v>131</v>
      </c>
    </row>
    <row r="49" ht="13.5" thickBot="1"/>
    <row r="50" spans="1:6" ht="12.75">
      <c r="A50" s="298" t="s">
        <v>8</v>
      </c>
      <c r="B50" s="299"/>
      <c r="C50" s="299"/>
      <c r="D50" s="299"/>
      <c r="E50" s="299"/>
      <c r="F50" s="300"/>
    </row>
    <row r="51" spans="1:6" ht="12.75">
      <c r="A51" s="101" t="s">
        <v>6</v>
      </c>
      <c r="B51" s="61" t="s">
        <v>1</v>
      </c>
      <c r="C51" s="61" t="s">
        <v>2</v>
      </c>
      <c r="D51" s="61" t="s">
        <v>3</v>
      </c>
      <c r="E51" s="61" t="s">
        <v>5</v>
      </c>
      <c r="F51" s="62" t="s">
        <v>4</v>
      </c>
    </row>
    <row r="52" spans="1:6" ht="12.75">
      <c r="A52" s="56" t="s">
        <v>172</v>
      </c>
      <c r="B52" s="28">
        <v>121</v>
      </c>
      <c r="C52" s="28">
        <v>126</v>
      </c>
      <c r="D52" s="28"/>
      <c r="E52" s="7">
        <f>SUM(B52:C52)</f>
        <v>247</v>
      </c>
      <c r="F52" s="102">
        <f>SUM(B52:C52)/2</f>
        <v>123.5</v>
      </c>
    </row>
    <row r="53" spans="1:6" ht="12.75">
      <c r="A53" s="56" t="s">
        <v>125</v>
      </c>
      <c r="B53" s="28">
        <v>140</v>
      </c>
      <c r="C53" s="28">
        <v>155</v>
      </c>
      <c r="D53" s="28"/>
      <c r="E53" s="7">
        <f>SUM(B53:C53)</f>
        <v>295</v>
      </c>
      <c r="F53" s="57">
        <f>SUM(B53:C53)/2</f>
        <v>147.5</v>
      </c>
    </row>
    <row r="54" spans="1:6" ht="12.75">
      <c r="A54" s="56" t="s">
        <v>173</v>
      </c>
      <c r="B54" s="28">
        <v>139</v>
      </c>
      <c r="C54" s="28">
        <v>128</v>
      </c>
      <c r="D54" s="28"/>
      <c r="E54" s="7">
        <f>SUM(B54:C54)</f>
        <v>267</v>
      </c>
      <c r="F54" s="57">
        <f>SUM(B54:C54)/2</f>
        <v>133.5</v>
      </c>
    </row>
    <row r="55" spans="1:6" ht="13.5" thickBot="1">
      <c r="A55" s="58" t="s">
        <v>122</v>
      </c>
      <c r="B55" s="30">
        <v>158</v>
      </c>
      <c r="C55" s="30">
        <v>152</v>
      </c>
      <c r="D55" s="30"/>
      <c r="E55" s="59">
        <f>SUM(B55:C55)</f>
        <v>310</v>
      </c>
      <c r="F55" s="64">
        <f>SUM(B55:C55)/2</f>
        <v>155</v>
      </c>
    </row>
  </sheetData>
  <mergeCells count="9">
    <mergeCell ref="A50:F50"/>
    <mergeCell ref="H1:J1"/>
    <mergeCell ref="A1:F1"/>
    <mergeCell ref="A8:F8"/>
    <mergeCell ref="A36:F36"/>
    <mergeCell ref="A43:F43"/>
    <mergeCell ref="A15:F15"/>
    <mergeCell ref="A22:F22"/>
    <mergeCell ref="A29:F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140625" defaultRowHeight="12.75"/>
  <cols>
    <col min="7" max="7" width="10.7109375" style="0" customWidth="1"/>
  </cols>
  <sheetData>
    <row r="1" spans="1:8" s="80" customFormat="1" ht="12.75">
      <c r="A1" s="91" t="s">
        <v>71</v>
      </c>
      <c r="G1" s="91" t="s">
        <v>129</v>
      </c>
      <c r="H1" s="91">
        <v>198</v>
      </c>
    </row>
    <row r="2" ht="12.75">
      <c r="A2" t="s">
        <v>135</v>
      </c>
    </row>
    <row r="3" ht="12.75">
      <c r="A3" t="s">
        <v>72</v>
      </c>
    </row>
    <row r="4" spans="1:4" ht="12.75">
      <c r="A4" s="1"/>
      <c r="B4" s="1"/>
      <c r="C4" s="1"/>
      <c r="D4" s="1"/>
    </row>
    <row r="6" spans="1:9" s="80" customFormat="1" ht="12.75">
      <c r="A6" s="91" t="s">
        <v>73</v>
      </c>
      <c r="G6" s="91" t="s">
        <v>125</v>
      </c>
      <c r="H6" s="91">
        <v>6</v>
      </c>
      <c r="I6" s="91"/>
    </row>
    <row r="7" ht="12.75">
      <c r="A7" t="s">
        <v>87</v>
      </c>
    </row>
    <row r="8" ht="12.75">
      <c r="A8" t="s">
        <v>74</v>
      </c>
    </row>
    <row r="9" spans="1:3" ht="12.75">
      <c r="A9" s="1"/>
      <c r="C9" s="1"/>
    </row>
    <row r="11" spans="1:8" s="80" customFormat="1" ht="12.75">
      <c r="A11" s="91" t="s">
        <v>75</v>
      </c>
      <c r="G11" s="91" t="s">
        <v>123</v>
      </c>
      <c r="H11" s="91"/>
    </row>
    <row r="12" ht="12.75">
      <c r="A12" t="s">
        <v>76</v>
      </c>
    </row>
    <row r="13" ht="12.75">
      <c r="A13" s="11" t="s">
        <v>132</v>
      </c>
    </row>
    <row r="14" ht="12.75">
      <c r="A14" s="1"/>
    </row>
    <row r="16" spans="1:8" s="80" customFormat="1" ht="12.75">
      <c r="A16" s="91" t="s">
        <v>77</v>
      </c>
      <c r="G16" s="91" t="s">
        <v>126</v>
      </c>
      <c r="H16" s="91">
        <v>4</v>
      </c>
    </row>
    <row r="17" ht="12.75">
      <c r="A17" t="s">
        <v>78</v>
      </c>
    </row>
    <row r="18" ht="12.75">
      <c r="A18" t="s">
        <v>79</v>
      </c>
    </row>
    <row r="19" spans="1:4" ht="12.75">
      <c r="A19" s="1"/>
      <c r="D19" s="1"/>
    </row>
    <row r="21" spans="1:8" s="80" customFormat="1" ht="12.75">
      <c r="A21" s="91" t="s">
        <v>80</v>
      </c>
      <c r="G21" s="91" t="s">
        <v>114</v>
      </c>
      <c r="H21" s="91">
        <v>78</v>
      </c>
    </row>
    <row r="22" ht="12.75">
      <c r="A22" t="s">
        <v>81</v>
      </c>
    </row>
    <row r="23" ht="12.75">
      <c r="A23" t="s">
        <v>100</v>
      </c>
    </row>
    <row r="24" ht="12.75">
      <c r="A24" s="1"/>
    </row>
    <row r="26" spans="1:8" s="80" customFormat="1" ht="12.75">
      <c r="A26" s="91" t="s">
        <v>83</v>
      </c>
      <c r="G26" s="91" t="s">
        <v>129</v>
      </c>
      <c r="H26" s="91">
        <v>160.5</v>
      </c>
    </row>
    <row r="27" ht="12.75">
      <c r="A27" t="s">
        <v>84</v>
      </c>
    </row>
    <row r="28" ht="12.75">
      <c r="A28" t="s">
        <v>85</v>
      </c>
    </row>
    <row r="29" spans="1:5" ht="12.75">
      <c r="A29" s="1"/>
      <c r="C29" s="1"/>
      <c r="E29" s="1"/>
    </row>
    <row r="31" spans="1:7" s="80" customFormat="1" ht="12.75">
      <c r="A31" s="91" t="s">
        <v>104</v>
      </c>
      <c r="G31" s="222" t="s">
        <v>183</v>
      </c>
    </row>
    <row r="32" ht="12.75">
      <c r="A32" t="s">
        <v>86</v>
      </c>
    </row>
    <row r="33" ht="12.75">
      <c r="A33" t="s">
        <v>82</v>
      </c>
    </row>
    <row r="34" spans="1:6" ht="12.75">
      <c r="A34" s="1"/>
      <c r="C34" s="1"/>
      <c r="D34" s="1"/>
      <c r="F34" s="1"/>
    </row>
    <row r="36" spans="1:7" s="80" customFormat="1" ht="12.75">
      <c r="A36" s="91" t="s">
        <v>88</v>
      </c>
      <c r="G36" s="91" t="s">
        <v>184</v>
      </c>
    </row>
    <row r="37" ht="12.75">
      <c r="A37" t="s">
        <v>89</v>
      </c>
    </row>
    <row r="38" ht="12.75">
      <c r="A38" t="s">
        <v>91</v>
      </c>
    </row>
    <row r="39" ht="12.75">
      <c r="A39" s="1"/>
    </row>
    <row r="41" spans="1:8" s="80" customFormat="1" ht="12.75">
      <c r="A41" s="91" t="s">
        <v>185</v>
      </c>
      <c r="G41" s="91" t="s">
        <v>162</v>
      </c>
      <c r="H41" s="91">
        <v>22</v>
      </c>
    </row>
    <row r="42" ht="12.75">
      <c r="A42" t="s">
        <v>186</v>
      </c>
    </row>
    <row r="43" ht="12.75">
      <c r="A43" t="s">
        <v>187</v>
      </c>
    </row>
    <row r="44" ht="12.75">
      <c r="A44" s="1"/>
    </row>
    <row r="46" spans="1:10" s="80" customFormat="1" ht="12.75">
      <c r="A46" s="89" t="s">
        <v>102</v>
      </c>
      <c r="B46" s="90"/>
      <c r="C46" s="90"/>
      <c r="D46" s="90"/>
      <c r="E46" s="90"/>
      <c r="F46" s="90"/>
      <c r="G46" s="89" t="s">
        <v>160</v>
      </c>
      <c r="H46" s="89">
        <v>165.6</v>
      </c>
      <c r="I46" s="90"/>
      <c r="J46" s="90"/>
    </row>
    <row r="47" spans="1:10" ht="12.75">
      <c r="A47" s="2" t="s">
        <v>101</v>
      </c>
      <c r="B47" s="2"/>
      <c r="C47" s="2"/>
      <c r="D47" s="2"/>
      <c r="E47" s="2"/>
      <c r="F47" s="2"/>
      <c r="I47" s="2"/>
      <c r="J47" s="2"/>
    </row>
    <row r="48" spans="1:10" ht="12.75">
      <c r="A48" s="2" t="s">
        <v>103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3"/>
      <c r="B49" s="2"/>
      <c r="C49" s="3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</sheetData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C1"/>
    </sheetView>
  </sheetViews>
  <sheetFormatPr defaultColWidth="9.140625" defaultRowHeight="12.75"/>
  <cols>
    <col min="1" max="1" width="5.7109375" style="43" customWidth="1"/>
    <col min="2" max="2" width="17.421875" style="23" customWidth="1"/>
    <col min="3" max="3" width="0.2890625" style="44" hidden="1" customWidth="1"/>
    <col min="4" max="4" width="8.421875" style="0" customWidth="1"/>
    <col min="5" max="5" width="4.8515625" style="45" customWidth="1"/>
    <col min="6" max="6" width="17.00390625" style="9" customWidth="1"/>
    <col min="7" max="7" width="9.140625" style="45" customWidth="1"/>
  </cols>
  <sheetData>
    <row r="1" spans="1:7" ht="12.75">
      <c r="A1" s="356" t="s">
        <v>138</v>
      </c>
      <c r="B1" s="356"/>
      <c r="C1" s="356"/>
      <c r="D1" s="267"/>
      <c r="E1" s="357" t="s">
        <v>139</v>
      </c>
      <c r="F1" s="357"/>
      <c r="G1" s="357"/>
    </row>
    <row r="2" spans="1:7" ht="12.75">
      <c r="A2" s="268" t="s">
        <v>15</v>
      </c>
      <c r="B2" s="269" t="s">
        <v>116</v>
      </c>
      <c r="C2" s="270">
        <f>Otborochnie!F3</f>
        <v>114.5</v>
      </c>
      <c r="D2" s="267"/>
      <c r="E2" s="104">
        <v>1</v>
      </c>
      <c r="F2" s="105" t="s">
        <v>160</v>
      </c>
      <c r="G2" s="106">
        <v>165.5</v>
      </c>
    </row>
    <row r="3" spans="1:7" ht="12.75">
      <c r="A3" s="268" t="s">
        <v>16</v>
      </c>
      <c r="B3" s="269" t="s">
        <v>154</v>
      </c>
      <c r="C3" s="270">
        <f>Otborochnie!F4</f>
        <v>111.5</v>
      </c>
      <c r="D3" s="267"/>
      <c r="E3" s="104">
        <v>2</v>
      </c>
      <c r="F3" s="105" t="s">
        <v>178</v>
      </c>
      <c r="G3" s="106">
        <v>159.5</v>
      </c>
    </row>
    <row r="4" spans="1:7" ht="12.75">
      <c r="A4" s="268" t="s">
        <v>17</v>
      </c>
      <c r="B4" s="269" t="s">
        <v>155</v>
      </c>
      <c r="C4" s="270">
        <f>Otborochnie!F5</f>
        <v>113.5</v>
      </c>
      <c r="D4" s="267"/>
      <c r="E4" s="104">
        <v>3</v>
      </c>
      <c r="F4" s="105" t="s">
        <v>168</v>
      </c>
      <c r="G4" s="106">
        <v>156</v>
      </c>
    </row>
    <row r="5" spans="1:7" ht="12.75">
      <c r="A5" s="268" t="s">
        <v>18</v>
      </c>
      <c r="B5" s="269"/>
      <c r="C5" s="270">
        <f>Otborochnie!F6</f>
        <v>0</v>
      </c>
      <c r="D5" s="267"/>
      <c r="E5" s="104">
        <v>4</v>
      </c>
      <c r="F5" s="105" t="s">
        <v>122</v>
      </c>
      <c r="G5" s="107">
        <v>155</v>
      </c>
    </row>
    <row r="6" spans="1:7" ht="12.75">
      <c r="A6" s="268" t="s">
        <v>19</v>
      </c>
      <c r="B6" s="269" t="s">
        <v>156</v>
      </c>
      <c r="C6" s="270">
        <f>Otborochnie!F10</f>
        <v>146.5</v>
      </c>
      <c r="D6" s="267"/>
      <c r="E6" s="104">
        <v>5</v>
      </c>
      <c r="F6" s="105" t="s">
        <v>129</v>
      </c>
      <c r="G6" s="107">
        <v>153.5</v>
      </c>
    </row>
    <row r="7" spans="1:7" ht="12.75">
      <c r="A7" s="268" t="s">
        <v>20</v>
      </c>
      <c r="B7" s="269" t="s">
        <v>157</v>
      </c>
      <c r="C7" s="270">
        <f>Otborochnie!F11</f>
        <v>106.5</v>
      </c>
      <c r="D7" s="267"/>
      <c r="E7" s="104">
        <v>6</v>
      </c>
      <c r="F7" s="105" t="s">
        <v>115</v>
      </c>
      <c r="G7" s="106">
        <v>151</v>
      </c>
    </row>
    <row r="8" spans="1:7" ht="12.75">
      <c r="A8" s="268" t="s">
        <v>21</v>
      </c>
      <c r="B8" s="269" t="s">
        <v>158</v>
      </c>
      <c r="C8" s="270">
        <f>Otborochnie!F12</f>
        <v>143.5</v>
      </c>
      <c r="D8" s="267"/>
      <c r="E8" s="104">
        <v>7</v>
      </c>
      <c r="F8" s="105" t="s">
        <v>165</v>
      </c>
      <c r="G8" s="106">
        <v>147.5</v>
      </c>
    </row>
    <row r="9" spans="1:7" ht="12.75">
      <c r="A9" s="268" t="s">
        <v>22</v>
      </c>
      <c r="B9" s="269" t="s">
        <v>159</v>
      </c>
      <c r="C9" s="270">
        <f>Otborochnie!F13</f>
        <v>131</v>
      </c>
      <c r="D9" s="267"/>
      <c r="E9" s="104">
        <v>8</v>
      </c>
      <c r="F9" s="105" t="s">
        <v>125</v>
      </c>
      <c r="G9" s="107">
        <v>147.5</v>
      </c>
    </row>
    <row r="10" spans="1:7" ht="12.75">
      <c r="A10" s="268" t="s">
        <v>24</v>
      </c>
      <c r="B10" s="271" t="s">
        <v>160</v>
      </c>
      <c r="C10" s="270">
        <f>Otborochnie!F17</f>
        <v>165.5</v>
      </c>
      <c r="D10" s="267"/>
      <c r="E10" s="104">
        <v>9</v>
      </c>
      <c r="F10" s="108" t="s">
        <v>156</v>
      </c>
      <c r="G10" s="106">
        <v>146.5</v>
      </c>
    </row>
    <row r="11" spans="1:7" ht="12.75">
      <c r="A11" s="268" t="s">
        <v>23</v>
      </c>
      <c r="B11" s="271" t="s">
        <v>161</v>
      </c>
      <c r="C11" s="270">
        <f>Otborochnie!F18</f>
        <v>137.5</v>
      </c>
      <c r="D11" s="267"/>
      <c r="E11" s="104">
        <v>10</v>
      </c>
      <c r="F11" s="105" t="s">
        <v>126</v>
      </c>
      <c r="G11" s="106">
        <v>145</v>
      </c>
    </row>
    <row r="12" spans="1:7" ht="12.75">
      <c r="A12" s="268" t="s">
        <v>25</v>
      </c>
      <c r="B12" s="271" t="s">
        <v>115</v>
      </c>
      <c r="C12" s="270">
        <f>Otborochnie!F19</f>
        <v>151</v>
      </c>
      <c r="D12" s="267"/>
      <c r="E12" s="104">
        <v>11</v>
      </c>
      <c r="F12" s="105" t="s">
        <v>167</v>
      </c>
      <c r="G12" s="106">
        <v>144</v>
      </c>
    </row>
    <row r="13" spans="1:7" ht="12.75">
      <c r="A13" s="268" t="s">
        <v>26</v>
      </c>
      <c r="B13" s="271" t="s">
        <v>162</v>
      </c>
      <c r="C13" s="270">
        <f>Otborochnie!F20</f>
        <v>143</v>
      </c>
      <c r="D13" s="267"/>
      <c r="E13" s="104">
        <v>12</v>
      </c>
      <c r="F13" s="108" t="s">
        <v>158</v>
      </c>
      <c r="G13" s="106">
        <v>143.5</v>
      </c>
    </row>
    <row r="14" spans="1:7" ht="12.75">
      <c r="A14" s="268" t="s">
        <v>27</v>
      </c>
      <c r="B14" s="271" t="s">
        <v>163</v>
      </c>
      <c r="C14" s="270">
        <f>Otborochnie!F24</f>
        <v>134</v>
      </c>
      <c r="D14" s="267"/>
      <c r="E14" s="104">
        <v>13</v>
      </c>
      <c r="F14" s="105" t="s">
        <v>162</v>
      </c>
      <c r="G14" s="106">
        <v>143</v>
      </c>
    </row>
    <row r="15" spans="1:7" ht="12.75">
      <c r="A15" s="268" t="s">
        <v>28</v>
      </c>
      <c r="B15" s="271" t="s">
        <v>121</v>
      </c>
      <c r="C15" s="270">
        <f>Otborochnie!F25</f>
        <v>124.5</v>
      </c>
      <c r="D15" s="267"/>
      <c r="E15" s="104">
        <v>14</v>
      </c>
      <c r="F15" s="105" t="s">
        <v>161</v>
      </c>
      <c r="G15" s="106">
        <v>137.5</v>
      </c>
    </row>
    <row r="16" spans="1:7" ht="12.75">
      <c r="A16" s="268" t="s">
        <v>29</v>
      </c>
      <c r="B16" s="271" t="s">
        <v>164</v>
      </c>
      <c r="C16" s="270">
        <f>Otborochnie!F26</f>
        <v>131</v>
      </c>
      <c r="D16" s="267"/>
      <c r="E16" s="104">
        <v>15</v>
      </c>
      <c r="F16" s="105" t="s">
        <v>163</v>
      </c>
      <c r="G16" s="106">
        <v>134</v>
      </c>
    </row>
    <row r="17" spans="1:8" ht="12.75">
      <c r="A17" s="268" t="s">
        <v>30</v>
      </c>
      <c r="B17" s="271" t="s">
        <v>124</v>
      </c>
      <c r="C17" s="270">
        <f>Otborochnie!F27</f>
        <v>78</v>
      </c>
      <c r="D17" s="267"/>
      <c r="E17" s="104">
        <v>16</v>
      </c>
      <c r="F17" s="105" t="s">
        <v>173</v>
      </c>
      <c r="G17" s="107">
        <v>133.5</v>
      </c>
      <c r="H17" s="2"/>
    </row>
    <row r="18" spans="1:8" ht="12.75">
      <c r="A18" s="268" t="s">
        <v>31</v>
      </c>
      <c r="B18" s="271" t="s">
        <v>165</v>
      </c>
      <c r="C18" s="270">
        <f>Otborochnie!F31</f>
        <v>147.5</v>
      </c>
      <c r="D18" s="267"/>
      <c r="E18" s="104">
        <v>17</v>
      </c>
      <c r="F18" s="105" t="s">
        <v>123</v>
      </c>
      <c r="G18" s="106">
        <v>131.5</v>
      </c>
      <c r="H18" s="2"/>
    </row>
    <row r="19" spans="1:7" ht="12.75">
      <c r="A19" s="268" t="s">
        <v>32</v>
      </c>
      <c r="B19" s="271" t="s">
        <v>126</v>
      </c>
      <c r="C19" s="270">
        <f>Otborochnie!F32</f>
        <v>145</v>
      </c>
      <c r="D19" s="267"/>
      <c r="E19" s="104">
        <v>18</v>
      </c>
      <c r="F19" s="108" t="s">
        <v>159</v>
      </c>
      <c r="G19" s="106">
        <v>131</v>
      </c>
    </row>
    <row r="20" spans="1:7" ht="12.75">
      <c r="A20" s="268" t="s">
        <v>33</v>
      </c>
      <c r="B20" s="271"/>
      <c r="C20" s="270">
        <f>Otborochnie!F33</f>
        <v>0</v>
      </c>
      <c r="D20" s="267"/>
      <c r="E20" s="104">
        <v>19</v>
      </c>
      <c r="F20" s="105" t="s">
        <v>164</v>
      </c>
      <c r="G20" s="106">
        <v>131</v>
      </c>
    </row>
    <row r="21" spans="1:7" ht="12.75">
      <c r="A21" s="268" t="s">
        <v>34</v>
      </c>
      <c r="B21" s="271" t="s">
        <v>178</v>
      </c>
      <c r="C21" s="270">
        <f>Otborochnie!F34</f>
        <v>159.5</v>
      </c>
      <c r="D21" s="267"/>
      <c r="E21" s="104">
        <v>20</v>
      </c>
      <c r="F21" s="105" t="s">
        <v>171</v>
      </c>
      <c r="G21" s="107">
        <v>131</v>
      </c>
    </row>
    <row r="22" spans="1:7" s="4" customFormat="1" ht="12.75">
      <c r="A22" s="268" t="s">
        <v>174</v>
      </c>
      <c r="B22" s="271" t="s">
        <v>166</v>
      </c>
      <c r="C22" s="270">
        <f>Otborochnie!F38</f>
        <v>121.5</v>
      </c>
      <c r="D22" s="267"/>
      <c r="E22" s="104">
        <v>21</v>
      </c>
      <c r="F22" s="105" t="s">
        <v>121</v>
      </c>
      <c r="G22" s="106">
        <v>124.5</v>
      </c>
    </row>
    <row r="23" spans="1:7" s="4" customFormat="1" ht="12.75">
      <c r="A23" s="268" t="s">
        <v>175</v>
      </c>
      <c r="B23" s="271" t="s">
        <v>167</v>
      </c>
      <c r="C23" s="270">
        <f>Otborochnie!F39</f>
        <v>144</v>
      </c>
      <c r="D23" s="267"/>
      <c r="E23" s="104">
        <v>22</v>
      </c>
      <c r="F23" s="105" t="s">
        <v>172</v>
      </c>
      <c r="G23" s="107">
        <v>123.5</v>
      </c>
    </row>
    <row r="24" spans="1:7" s="4" customFormat="1" ht="12.75">
      <c r="A24" s="268" t="s">
        <v>176</v>
      </c>
      <c r="B24" s="271" t="s">
        <v>168</v>
      </c>
      <c r="C24" s="270">
        <f>Otborochnie!F40</f>
        <v>156</v>
      </c>
      <c r="D24" s="267"/>
      <c r="E24" s="104">
        <v>23</v>
      </c>
      <c r="F24" s="105" t="s">
        <v>166</v>
      </c>
      <c r="G24" s="106">
        <v>121.5</v>
      </c>
    </row>
    <row r="25" spans="1:7" s="4" customFormat="1" ht="12.75">
      <c r="A25" s="268" t="s">
        <v>177</v>
      </c>
      <c r="B25" s="271" t="s">
        <v>123</v>
      </c>
      <c r="C25" s="270">
        <f>Otborochnie!F41</f>
        <v>131.5</v>
      </c>
      <c r="D25" s="267"/>
      <c r="E25" s="104">
        <v>24</v>
      </c>
      <c r="F25" s="108" t="s">
        <v>116</v>
      </c>
      <c r="G25" s="106">
        <v>114.5</v>
      </c>
    </row>
    <row r="26" spans="1:7" ht="12.75">
      <c r="A26" s="268" t="s">
        <v>35</v>
      </c>
      <c r="B26" s="271" t="s">
        <v>169</v>
      </c>
      <c r="C26" s="270">
        <f>Otborochnie!F45</f>
        <v>96.5</v>
      </c>
      <c r="D26" s="267"/>
      <c r="E26" s="104">
        <v>25</v>
      </c>
      <c r="F26" s="108" t="s">
        <v>155</v>
      </c>
      <c r="G26" s="106">
        <v>113.5</v>
      </c>
    </row>
    <row r="27" spans="1:7" ht="12.75">
      <c r="A27" s="268" t="s">
        <v>36</v>
      </c>
      <c r="B27" s="271" t="s">
        <v>170</v>
      </c>
      <c r="C27" s="270">
        <f>Otborochnie!F46</f>
        <v>104</v>
      </c>
      <c r="D27" s="267"/>
      <c r="E27" s="104">
        <v>26</v>
      </c>
      <c r="F27" s="108" t="s">
        <v>154</v>
      </c>
      <c r="G27" s="106">
        <v>111.5</v>
      </c>
    </row>
    <row r="28" spans="1:7" ht="12.75">
      <c r="A28" s="268" t="s">
        <v>37</v>
      </c>
      <c r="B28" s="272" t="s">
        <v>129</v>
      </c>
      <c r="C28" s="270">
        <f>Otborochnie!F47</f>
        <v>153.5</v>
      </c>
      <c r="D28" s="267"/>
      <c r="E28" s="104">
        <v>27</v>
      </c>
      <c r="F28" s="108" t="s">
        <v>157</v>
      </c>
      <c r="G28" s="106">
        <v>106.5</v>
      </c>
    </row>
    <row r="29" spans="1:7" ht="12.75">
      <c r="A29" s="268" t="s">
        <v>38</v>
      </c>
      <c r="B29" s="271" t="s">
        <v>171</v>
      </c>
      <c r="C29" s="270">
        <f>Otborochnie!F48</f>
        <v>131</v>
      </c>
      <c r="D29" s="267"/>
      <c r="E29" s="104">
        <v>28</v>
      </c>
      <c r="F29" s="105" t="s">
        <v>170</v>
      </c>
      <c r="G29" s="107">
        <v>104</v>
      </c>
    </row>
    <row r="30" spans="1:7" ht="12.75">
      <c r="A30" s="268" t="s">
        <v>39</v>
      </c>
      <c r="B30" s="271" t="s">
        <v>172</v>
      </c>
      <c r="C30" s="270">
        <f>Otborochnie!F52</f>
        <v>123.5</v>
      </c>
      <c r="D30" s="267"/>
      <c r="E30" s="109"/>
      <c r="F30" s="105" t="s">
        <v>169</v>
      </c>
      <c r="G30" s="107">
        <v>96.5</v>
      </c>
    </row>
    <row r="31" spans="1:7" ht="12.75">
      <c r="A31" s="268" t="s">
        <v>40</v>
      </c>
      <c r="B31" s="271" t="s">
        <v>125</v>
      </c>
      <c r="C31" s="270">
        <f>Otborochnie!F53</f>
        <v>147.5</v>
      </c>
      <c r="D31" s="267"/>
      <c r="E31" s="109"/>
      <c r="F31" s="105" t="s">
        <v>124</v>
      </c>
      <c r="G31" s="106">
        <v>78</v>
      </c>
    </row>
    <row r="32" spans="1:7" ht="12.75">
      <c r="A32" s="268" t="s">
        <v>41</v>
      </c>
      <c r="B32" s="271" t="s">
        <v>173</v>
      </c>
      <c r="C32" s="270">
        <f>Otborochnie!F54</f>
        <v>133.5</v>
      </c>
      <c r="D32" s="267"/>
      <c r="G32" s="46"/>
    </row>
    <row r="33" spans="1:7" ht="12.75">
      <c r="A33" s="268" t="s">
        <v>42</v>
      </c>
      <c r="B33" s="271" t="s">
        <v>122</v>
      </c>
      <c r="C33" s="270">
        <f>Otborochnie!F55</f>
        <v>155</v>
      </c>
      <c r="D33" s="267"/>
      <c r="G33" s="46"/>
    </row>
    <row r="34" spans="1:4" ht="12.75">
      <c r="A34" s="268"/>
      <c r="B34" s="273"/>
      <c r="C34" s="270"/>
      <c r="D34" s="267"/>
    </row>
    <row r="35" spans="1:4" ht="12.75">
      <c r="A35" s="268"/>
      <c r="B35" s="273"/>
      <c r="C35" s="270"/>
      <c r="D35" s="267"/>
    </row>
  </sheetData>
  <mergeCells count="2">
    <mergeCell ref="A1:C1"/>
    <mergeCell ref="E1:G1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E1"/>
    </sheetView>
  </sheetViews>
  <sheetFormatPr defaultColWidth="9.140625" defaultRowHeight="12.75"/>
  <cols>
    <col min="1" max="1" width="16.140625" style="0" customWidth="1"/>
    <col min="3" max="3" width="9.140625" style="0" hidden="1" customWidth="1"/>
    <col min="4" max="4" width="14.28125" style="0" hidden="1" customWidth="1"/>
    <col min="5" max="5" width="12.8515625" style="0" customWidth="1"/>
    <col min="7" max="7" width="4.00390625" style="19" customWidth="1"/>
    <col min="8" max="8" width="17.7109375" style="0" customWidth="1"/>
    <col min="9" max="9" width="8.7109375" style="19" customWidth="1"/>
  </cols>
  <sheetData>
    <row r="1" spans="1:9" ht="13.5" thickBot="1">
      <c r="A1" s="316" t="s">
        <v>0</v>
      </c>
      <c r="B1" s="317"/>
      <c r="C1" s="317"/>
      <c r="D1" s="317"/>
      <c r="E1" s="318"/>
      <c r="G1" s="313" t="s">
        <v>140</v>
      </c>
      <c r="H1" s="314"/>
      <c r="I1" s="315"/>
    </row>
    <row r="2" spans="1:9" ht="12.75">
      <c r="A2" s="67" t="s">
        <v>6</v>
      </c>
      <c r="B2" s="61" t="s">
        <v>1</v>
      </c>
      <c r="C2" s="61" t="s">
        <v>2</v>
      </c>
      <c r="D2" s="61" t="s">
        <v>5</v>
      </c>
      <c r="E2" s="62" t="s">
        <v>4</v>
      </c>
      <c r="G2" s="38">
        <v>1</v>
      </c>
      <c r="H2" s="135" t="s">
        <v>129</v>
      </c>
      <c r="I2" s="136">
        <v>198</v>
      </c>
    </row>
    <row r="3" spans="1:9" ht="12.75">
      <c r="A3" s="65" t="str">
        <f>Registracia!F17</f>
        <v>OFL</v>
      </c>
      <c r="B3" s="28">
        <v>91</v>
      </c>
      <c r="C3" s="28"/>
      <c r="D3" s="7">
        <f>SUM(B3)</f>
        <v>91</v>
      </c>
      <c r="E3" s="102">
        <f>SUM(B3:C3)</f>
        <v>91</v>
      </c>
      <c r="G3" s="39">
        <v>2</v>
      </c>
      <c r="H3" s="137" t="s">
        <v>160</v>
      </c>
      <c r="I3" s="138">
        <v>182</v>
      </c>
    </row>
    <row r="4" spans="1:9" ht="13.5" thickBot="1">
      <c r="A4" s="66" t="str">
        <f>Registracia!F2</f>
        <v>Молибден</v>
      </c>
      <c r="B4" s="30">
        <v>182</v>
      </c>
      <c r="C4" s="30"/>
      <c r="D4" s="59">
        <f>SUM(B4)</f>
        <v>182</v>
      </c>
      <c r="E4" s="64">
        <f>SUM(B4:C4)</f>
        <v>182</v>
      </c>
      <c r="G4" s="39">
        <v>3</v>
      </c>
      <c r="H4" s="137" t="s">
        <v>162</v>
      </c>
      <c r="I4" s="138">
        <v>160</v>
      </c>
    </row>
    <row r="5" spans="7:9" ht="13.5" thickBot="1">
      <c r="G5" s="39">
        <v>4</v>
      </c>
      <c r="H5" s="137" t="s">
        <v>161</v>
      </c>
      <c r="I5" s="138">
        <v>144</v>
      </c>
    </row>
    <row r="6" spans="1:9" ht="12.75">
      <c r="A6" s="316" t="s">
        <v>14</v>
      </c>
      <c r="B6" s="317"/>
      <c r="C6" s="317"/>
      <c r="D6" s="317"/>
      <c r="E6" s="318"/>
      <c r="G6" s="39">
        <v>5</v>
      </c>
      <c r="H6" s="137" t="s">
        <v>165</v>
      </c>
      <c r="I6" s="138">
        <v>141</v>
      </c>
    </row>
    <row r="7" spans="1:9" ht="12.75">
      <c r="A7" s="60" t="s">
        <v>6</v>
      </c>
      <c r="B7" s="61" t="s">
        <v>1</v>
      </c>
      <c r="C7" s="61" t="s">
        <v>2</v>
      </c>
      <c r="D7" s="61" t="s">
        <v>5</v>
      </c>
      <c r="E7" s="62" t="s">
        <v>4</v>
      </c>
      <c r="G7" s="39">
        <v>6</v>
      </c>
      <c r="H7" s="137" t="s">
        <v>178</v>
      </c>
      <c r="I7" s="138">
        <v>134</v>
      </c>
    </row>
    <row r="8" spans="1:9" ht="12.75">
      <c r="A8" s="65" t="str">
        <f>Registracia!F16</f>
        <v>Мсsiм</v>
      </c>
      <c r="B8" s="28">
        <v>104</v>
      </c>
      <c r="C8" s="28"/>
      <c r="D8" s="7">
        <f>SUM(B8)</f>
        <v>104</v>
      </c>
      <c r="E8" s="102">
        <f>SUM(B8:C8)</f>
        <v>104</v>
      </c>
      <c r="G8" s="39">
        <v>7</v>
      </c>
      <c r="H8" s="137" t="s">
        <v>125</v>
      </c>
      <c r="I8" s="138">
        <v>134</v>
      </c>
    </row>
    <row r="9" spans="1:9" ht="13.5" thickBot="1">
      <c r="A9" s="66" t="str">
        <f>Registracia!F3</f>
        <v>Люб. Блондинок</v>
      </c>
      <c r="B9" s="30">
        <v>134</v>
      </c>
      <c r="C9" s="30"/>
      <c r="D9" s="59">
        <f>SUM(B9)</f>
        <v>134</v>
      </c>
      <c r="E9" s="64">
        <f>SUM(B9:C9)</f>
        <v>134</v>
      </c>
      <c r="G9" s="37">
        <v>8</v>
      </c>
      <c r="H9" s="139" t="s">
        <v>180</v>
      </c>
      <c r="I9" s="140">
        <v>129</v>
      </c>
    </row>
    <row r="10" spans="7:9" ht="13.5" thickBot="1">
      <c r="G10" s="97"/>
      <c r="H10" s="98"/>
      <c r="I10" s="99"/>
    </row>
    <row r="11" spans="1:9" ht="12.75">
      <c r="A11" s="316" t="s">
        <v>13</v>
      </c>
      <c r="B11" s="317"/>
      <c r="C11" s="317"/>
      <c r="D11" s="317"/>
      <c r="E11" s="318"/>
      <c r="G11" s="97"/>
      <c r="H11" s="2"/>
      <c r="I11" s="97"/>
    </row>
    <row r="12" spans="1:9" ht="12.75">
      <c r="A12" s="60" t="s">
        <v>6</v>
      </c>
      <c r="B12" s="61" t="s">
        <v>1</v>
      </c>
      <c r="C12" s="61" t="s">
        <v>2</v>
      </c>
      <c r="D12" s="61" t="s">
        <v>5</v>
      </c>
      <c r="E12" s="62" t="s">
        <v>4</v>
      </c>
      <c r="G12" s="97"/>
      <c r="H12" s="2"/>
      <c r="I12" s="97"/>
    </row>
    <row r="13" spans="1:9" ht="12.75">
      <c r="A13" s="65" t="str">
        <f>Registracia!F15</f>
        <v>фыф</v>
      </c>
      <c r="B13" s="28">
        <v>144</v>
      </c>
      <c r="C13" s="28"/>
      <c r="D13" s="7">
        <f>SUM(B13)</f>
        <v>144</v>
      </c>
      <c r="E13" s="57">
        <f>SUM(B13:C13)</f>
        <v>144</v>
      </c>
      <c r="G13" s="97"/>
      <c r="H13" s="2"/>
      <c r="I13" s="97"/>
    </row>
    <row r="14" spans="1:5" ht="13.5" thickBot="1">
      <c r="A14" s="66" t="str">
        <f>Registracia!F4</f>
        <v>Desperado</v>
      </c>
      <c r="B14" s="30">
        <v>139</v>
      </c>
      <c r="C14" s="30"/>
      <c r="D14" s="59">
        <f>SUM(B14)</f>
        <v>139</v>
      </c>
      <c r="E14" s="116">
        <f>SUM(B14:C14)</f>
        <v>139</v>
      </c>
    </row>
    <row r="15" ht="13.5" thickBot="1"/>
    <row r="16" spans="1:5" ht="12.75">
      <c r="A16" s="316" t="s">
        <v>12</v>
      </c>
      <c r="B16" s="317"/>
      <c r="C16" s="317"/>
      <c r="D16" s="317"/>
      <c r="E16" s="318"/>
    </row>
    <row r="17" spans="1:5" ht="12.75">
      <c r="A17" s="60" t="s">
        <v>6</v>
      </c>
      <c r="B17" s="61" t="s">
        <v>1</v>
      </c>
      <c r="C17" s="61" t="s">
        <v>2</v>
      </c>
      <c r="D17" s="61" t="s">
        <v>5</v>
      </c>
      <c r="E17" s="62" t="s">
        <v>4</v>
      </c>
    </row>
    <row r="18" spans="1:5" ht="12.75">
      <c r="A18" s="70" t="str">
        <f>Registracia!F14</f>
        <v>Манагер</v>
      </c>
      <c r="B18" s="28">
        <v>160</v>
      </c>
      <c r="C18" s="28"/>
      <c r="D18" s="7">
        <f>SUM(B18)</f>
        <v>160</v>
      </c>
      <c r="E18" s="57">
        <f>SUM(B18:C18)</f>
        <v>160</v>
      </c>
    </row>
    <row r="19" spans="1:5" ht="13.5" thickBot="1">
      <c r="A19" s="71" t="str">
        <f>Registracia!F5</f>
        <v>Snout</v>
      </c>
      <c r="B19" s="30">
        <v>136</v>
      </c>
      <c r="C19" s="30"/>
      <c r="D19" s="59">
        <f>SUM(B19)</f>
        <v>136</v>
      </c>
      <c r="E19" s="116">
        <f>SUM(B19:C19)</f>
        <v>136</v>
      </c>
    </row>
    <row r="20" ht="13.5" thickBot="1"/>
    <row r="21" spans="1:5" ht="12.75">
      <c r="A21" s="316" t="s">
        <v>11</v>
      </c>
      <c r="B21" s="317"/>
      <c r="C21" s="317"/>
      <c r="D21" s="317"/>
      <c r="E21" s="318"/>
    </row>
    <row r="22" spans="1:5" ht="12.75">
      <c r="A22" s="60" t="s">
        <v>6</v>
      </c>
      <c r="B22" s="61" t="s">
        <v>1</v>
      </c>
      <c r="C22" s="61" t="s">
        <v>2</v>
      </c>
      <c r="D22" s="61" t="s">
        <v>5</v>
      </c>
      <c r="E22" s="62" t="s">
        <v>4</v>
      </c>
    </row>
    <row r="23" spans="1:5" ht="12.75">
      <c r="A23" s="70" t="str">
        <f>Registracia!F13</f>
        <v>Влад150</v>
      </c>
      <c r="B23" s="28">
        <v>166</v>
      </c>
      <c r="C23" s="28"/>
      <c r="D23" s="7">
        <f>SUM(B23)</f>
        <v>166</v>
      </c>
      <c r="E23" s="102">
        <f>SUM(B23:C23)</f>
        <v>166</v>
      </c>
    </row>
    <row r="24" spans="1:5" ht="13.5" thickBot="1">
      <c r="A24" s="71" t="str">
        <f>Registracia!F6</f>
        <v>Nyanok</v>
      </c>
      <c r="B24" s="30">
        <v>198</v>
      </c>
      <c r="C24" s="30"/>
      <c r="D24" s="59">
        <f>SUM(B24)</f>
        <v>198</v>
      </c>
      <c r="E24" s="64">
        <f>SUM(B24:C24)</f>
        <v>198</v>
      </c>
    </row>
    <row r="25" ht="13.5" thickBot="1"/>
    <row r="26" spans="1:5" ht="12.75">
      <c r="A26" s="316" t="s">
        <v>10</v>
      </c>
      <c r="B26" s="317"/>
      <c r="C26" s="317"/>
      <c r="D26" s="317"/>
      <c r="E26" s="318"/>
    </row>
    <row r="27" spans="1:5" ht="12.75">
      <c r="A27" s="60" t="s">
        <v>6</v>
      </c>
      <c r="B27" s="61" t="s">
        <v>1</v>
      </c>
      <c r="C27" s="61" t="s">
        <v>2</v>
      </c>
      <c r="D27" s="61" t="s">
        <v>5</v>
      </c>
      <c r="E27" s="62" t="s">
        <v>4</v>
      </c>
    </row>
    <row r="28" spans="1:5" ht="12.75">
      <c r="A28" s="70" t="s">
        <v>179</v>
      </c>
      <c r="B28" s="28">
        <v>129</v>
      </c>
      <c r="C28" s="28"/>
      <c r="D28" s="7">
        <f>SUM(B28)</f>
        <v>129</v>
      </c>
      <c r="E28" s="57">
        <f>SUM(B28:C28)</f>
        <v>129</v>
      </c>
    </row>
    <row r="29" spans="1:5" ht="13.5" thickBot="1">
      <c r="A29" s="71" t="str">
        <f>Registracia!F7</f>
        <v>ScorpioN</v>
      </c>
      <c r="B29" s="30">
        <v>109</v>
      </c>
      <c r="C29" s="30"/>
      <c r="D29" s="59">
        <f>SUM(B29)</f>
        <v>109</v>
      </c>
      <c r="E29" s="116">
        <f>SUM(B29:C29)</f>
        <v>109</v>
      </c>
    </row>
    <row r="30" ht="13.5" thickBot="1"/>
    <row r="31" spans="1:5" ht="12.75">
      <c r="A31" s="316" t="s">
        <v>9</v>
      </c>
      <c r="B31" s="317"/>
      <c r="C31" s="317"/>
      <c r="D31" s="317"/>
      <c r="E31" s="318"/>
    </row>
    <row r="32" spans="1:5" ht="12.75">
      <c r="A32" s="60" t="s">
        <v>6</v>
      </c>
      <c r="B32" s="61" t="s">
        <v>1</v>
      </c>
      <c r="C32" s="61" t="s">
        <v>2</v>
      </c>
      <c r="D32" s="61" t="s">
        <v>5</v>
      </c>
      <c r="E32" s="62" t="s">
        <v>4</v>
      </c>
    </row>
    <row r="33" spans="1:5" ht="12.75">
      <c r="A33" s="70" t="str">
        <f>Registracia!F11</f>
        <v>Zdazz</v>
      </c>
      <c r="B33" s="28">
        <v>129</v>
      </c>
      <c r="C33" s="28"/>
      <c r="D33" s="7">
        <f>SUM(B33)</f>
        <v>129</v>
      </c>
      <c r="E33" s="102">
        <f>SUM(B33:C33)</f>
        <v>129</v>
      </c>
    </row>
    <row r="34" spans="1:5" ht="13.5" thickBot="1">
      <c r="A34" s="71" t="str">
        <f>Registracia!F8</f>
        <v>Toha</v>
      </c>
      <c r="B34" s="30">
        <v>141</v>
      </c>
      <c r="C34" s="30"/>
      <c r="D34" s="59">
        <f>SUM(B34)</f>
        <v>141</v>
      </c>
      <c r="E34" s="64">
        <f>SUM(B34:C34)</f>
        <v>141</v>
      </c>
    </row>
    <row r="35" ht="13.5" thickBot="1"/>
    <row r="36" spans="1:5" ht="12.75">
      <c r="A36" s="316" t="s">
        <v>8</v>
      </c>
      <c r="B36" s="317"/>
      <c r="C36" s="317"/>
      <c r="D36" s="317"/>
      <c r="E36" s="318"/>
    </row>
    <row r="37" spans="1:5" ht="12.75">
      <c r="A37" s="60" t="s">
        <v>6</v>
      </c>
      <c r="B37" s="61" t="s">
        <v>1</v>
      </c>
      <c r="C37" s="61" t="s">
        <v>2</v>
      </c>
      <c r="D37" s="61" t="s">
        <v>5</v>
      </c>
      <c r="E37" s="62" t="s">
        <v>4</v>
      </c>
    </row>
    <row r="38" spans="1:5" ht="12.75">
      <c r="A38" s="70" t="str">
        <f>Registracia!F10</f>
        <v>Koztya</v>
      </c>
      <c r="B38" s="28">
        <v>125</v>
      </c>
      <c r="C38" s="28"/>
      <c r="D38" s="7">
        <f>SUM(B38)</f>
        <v>125</v>
      </c>
      <c r="E38" s="102">
        <f>SUM(B38:C38)</f>
        <v>125</v>
      </c>
    </row>
    <row r="39" spans="1:5" ht="13.5" thickBot="1">
      <c r="A39" s="71" t="str">
        <f>Registracia!F9</f>
        <v>Печатник</v>
      </c>
      <c r="B39" s="30">
        <v>134</v>
      </c>
      <c r="C39" s="30"/>
      <c r="D39" s="59">
        <f>SUM(B39)</f>
        <v>134</v>
      </c>
      <c r="E39" s="64">
        <f>SUM(B39:C39)</f>
        <v>134</v>
      </c>
    </row>
  </sheetData>
  <mergeCells count="9">
    <mergeCell ref="A36:E36"/>
    <mergeCell ref="A1:E1"/>
    <mergeCell ref="A6:E6"/>
    <mergeCell ref="A11:E11"/>
    <mergeCell ref="A16:E16"/>
    <mergeCell ref="G1:I1"/>
    <mergeCell ref="A21:E21"/>
    <mergeCell ref="A26:E26"/>
    <mergeCell ref="A31:E3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E1"/>
    </sheetView>
  </sheetViews>
  <sheetFormatPr defaultColWidth="9.140625" defaultRowHeight="12.75"/>
  <cols>
    <col min="1" max="1" width="16.140625" style="0" customWidth="1"/>
    <col min="3" max="3" width="0.13671875" style="0" hidden="1" customWidth="1"/>
    <col min="4" max="4" width="14.28125" style="0" hidden="1" customWidth="1"/>
    <col min="5" max="5" width="12.8515625" style="0" customWidth="1"/>
    <col min="7" max="7" width="4.00390625" style="19" customWidth="1"/>
    <col min="8" max="8" width="26.421875" style="8" customWidth="1"/>
    <col min="9" max="9" width="9.140625" style="19" customWidth="1"/>
  </cols>
  <sheetData>
    <row r="1" spans="1:9" ht="13.5" thickBot="1">
      <c r="A1" s="304" t="s">
        <v>7</v>
      </c>
      <c r="B1" s="305"/>
      <c r="C1" s="305"/>
      <c r="D1" s="305"/>
      <c r="E1" s="306"/>
      <c r="G1" s="307" t="s">
        <v>141</v>
      </c>
      <c r="H1" s="308"/>
      <c r="I1" s="309"/>
    </row>
    <row r="2" spans="1:9" ht="12.75">
      <c r="A2" s="67" t="s">
        <v>6</v>
      </c>
      <c r="B2" s="61" t="s">
        <v>1</v>
      </c>
      <c r="C2" s="61" t="s">
        <v>2</v>
      </c>
      <c r="D2" s="61" t="s">
        <v>5</v>
      </c>
      <c r="E2" s="62" t="s">
        <v>4</v>
      </c>
      <c r="G2" s="141">
        <v>1</v>
      </c>
      <c r="H2" s="142" t="s">
        <v>162</v>
      </c>
      <c r="I2" s="143">
        <v>191</v>
      </c>
    </row>
    <row r="3" spans="1:9" ht="12.75">
      <c r="A3" s="65" t="str">
        <f>'1-8'!H9</f>
        <v>Shalke</v>
      </c>
      <c r="B3" s="28">
        <v>176</v>
      </c>
      <c r="C3" s="28"/>
      <c r="D3" s="7">
        <f>SUM(B3)</f>
        <v>176</v>
      </c>
      <c r="E3" s="103">
        <f>SUM(B3:C3)</f>
        <v>176</v>
      </c>
      <c r="G3" s="39">
        <v>2</v>
      </c>
      <c r="H3" s="137" t="s">
        <v>125</v>
      </c>
      <c r="I3" s="138">
        <v>190</v>
      </c>
    </row>
    <row r="4" spans="1:9" ht="13.5" thickBot="1">
      <c r="A4" s="66" t="str">
        <f>'1-8'!H2</f>
        <v>Nyanok</v>
      </c>
      <c r="B4" s="30">
        <v>137</v>
      </c>
      <c r="C4" s="30"/>
      <c r="D4" s="59">
        <f>SUM(B4)</f>
        <v>137</v>
      </c>
      <c r="E4" s="116">
        <f>SUM(B4:C4)</f>
        <v>137</v>
      </c>
      <c r="G4" s="39">
        <v>3</v>
      </c>
      <c r="H4" s="137" t="s">
        <v>180</v>
      </c>
      <c r="I4" s="138">
        <v>176</v>
      </c>
    </row>
    <row r="5" spans="7:9" ht="13.5" thickBot="1">
      <c r="G5" s="37">
        <v>4</v>
      </c>
      <c r="H5" s="139" t="s">
        <v>161</v>
      </c>
      <c r="I5" s="140">
        <v>159</v>
      </c>
    </row>
    <row r="6" spans="1:5" ht="13.5" thickBot="1">
      <c r="A6" s="310" t="s">
        <v>43</v>
      </c>
      <c r="B6" s="311"/>
      <c r="C6" s="311"/>
      <c r="D6" s="311"/>
      <c r="E6" s="312"/>
    </row>
    <row r="7" spans="1:5" ht="12.75">
      <c r="A7" s="74" t="s">
        <v>6</v>
      </c>
      <c r="B7" s="75" t="s">
        <v>1</v>
      </c>
      <c r="C7" s="75" t="s">
        <v>2</v>
      </c>
      <c r="D7" s="75" t="s">
        <v>5</v>
      </c>
      <c r="E7" s="76" t="s">
        <v>4</v>
      </c>
    </row>
    <row r="8" spans="1:5" ht="12.75">
      <c r="A8" s="65" t="str">
        <f>'1-8'!H8</f>
        <v>Печатник</v>
      </c>
      <c r="B8" s="28">
        <v>190</v>
      </c>
      <c r="C8" s="28"/>
      <c r="D8" s="7">
        <f>SUM(B8)</f>
        <v>190</v>
      </c>
      <c r="E8" s="103">
        <f>SUM(B8:C8)</f>
        <v>190</v>
      </c>
    </row>
    <row r="9" spans="1:5" ht="13.5" thickBot="1">
      <c r="A9" s="66" t="str">
        <f>'1-8'!H3</f>
        <v>Молибден</v>
      </c>
      <c r="B9" s="30">
        <v>112</v>
      </c>
      <c r="C9" s="30"/>
      <c r="D9" s="59">
        <f>SUM(B9)</f>
        <v>112</v>
      </c>
      <c r="E9" s="116">
        <f>SUM(B9:C9)</f>
        <v>112</v>
      </c>
    </row>
    <row r="10" ht="13.5" thickBot="1"/>
    <row r="11" spans="1:5" ht="12.75">
      <c r="A11" s="304" t="s">
        <v>44</v>
      </c>
      <c r="B11" s="305"/>
      <c r="C11" s="305"/>
      <c r="D11" s="305"/>
      <c r="E11" s="306"/>
    </row>
    <row r="12" spans="1:5" ht="12.75">
      <c r="A12" s="60" t="s">
        <v>6</v>
      </c>
      <c r="B12" s="61" t="s">
        <v>1</v>
      </c>
      <c r="C12" s="61" t="s">
        <v>2</v>
      </c>
      <c r="D12" s="61" t="s">
        <v>5</v>
      </c>
      <c r="E12" s="62" t="s">
        <v>4</v>
      </c>
    </row>
    <row r="13" spans="1:5" ht="12.75">
      <c r="A13" s="65" t="str">
        <f>'1-8'!H7</f>
        <v>Люб. Блондинок</v>
      </c>
      <c r="B13" s="28">
        <v>148</v>
      </c>
      <c r="C13" s="28"/>
      <c r="D13" s="7">
        <f>SUM(B13)</f>
        <v>148</v>
      </c>
      <c r="E13" s="102">
        <f>SUM(B13:C13)</f>
        <v>148</v>
      </c>
    </row>
    <row r="14" spans="1:5" ht="13.5" thickBot="1">
      <c r="A14" s="66" t="str">
        <f>'1-8'!H4</f>
        <v>Манагер</v>
      </c>
      <c r="B14" s="30">
        <v>191</v>
      </c>
      <c r="C14" s="30"/>
      <c r="D14" s="59">
        <f>SUM(B14)</f>
        <v>191</v>
      </c>
      <c r="E14" s="64">
        <f>SUM(B14:C14)</f>
        <v>191</v>
      </c>
    </row>
    <row r="15" ht="13.5" thickBot="1"/>
    <row r="16" spans="1:5" ht="12.75">
      <c r="A16" s="304" t="s">
        <v>45</v>
      </c>
      <c r="B16" s="305"/>
      <c r="C16" s="305"/>
      <c r="D16" s="305"/>
      <c r="E16" s="306"/>
    </row>
    <row r="17" spans="1:5" ht="12.75">
      <c r="A17" s="60" t="s">
        <v>6</v>
      </c>
      <c r="B17" s="61" t="s">
        <v>1</v>
      </c>
      <c r="C17" s="61" t="s">
        <v>2</v>
      </c>
      <c r="D17" s="61" t="s">
        <v>5</v>
      </c>
      <c r="E17" s="62" t="s">
        <v>4</v>
      </c>
    </row>
    <row r="18" spans="1:5" ht="12.75">
      <c r="A18" s="70" t="str">
        <f>'1-8'!H6</f>
        <v>Toha</v>
      </c>
      <c r="B18" s="28">
        <v>154</v>
      </c>
      <c r="C18" s="28"/>
      <c r="D18" s="7">
        <f>SUM(B18)</f>
        <v>154</v>
      </c>
      <c r="E18" s="102">
        <f>SUM(B18:C18)</f>
        <v>154</v>
      </c>
    </row>
    <row r="19" spans="1:5" ht="13.5" thickBot="1">
      <c r="A19" s="71" t="str">
        <f>'1-8'!H5</f>
        <v>фыф</v>
      </c>
      <c r="B19" s="30">
        <v>159</v>
      </c>
      <c r="C19" s="30"/>
      <c r="D19" s="59">
        <f>SUM(B19)</f>
        <v>159</v>
      </c>
      <c r="E19" s="64">
        <f>SUM(B19:C19)</f>
        <v>159</v>
      </c>
    </row>
  </sheetData>
  <mergeCells count="5">
    <mergeCell ref="A16:E16"/>
    <mergeCell ref="G1:I1"/>
    <mergeCell ref="A1:E1"/>
    <mergeCell ref="A6:E6"/>
    <mergeCell ref="A11:E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E1"/>
    </sheetView>
  </sheetViews>
  <sheetFormatPr defaultColWidth="9.140625" defaultRowHeight="12.75"/>
  <cols>
    <col min="1" max="1" width="16.140625" style="0" customWidth="1"/>
    <col min="2" max="2" width="8.57421875" style="0" customWidth="1"/>
    <col min="3" max="3" width="5.140625" style="0" hidden="1" customWidth="1"/>
    <col min="4" max="4" width="14.28125" style="0" hidden="1" customWidth="1"/>
    <col min="5" max="5" width="12.8515625" style="0" customWidth="1"/>
    <col min="7" max="7" width="3.28125" style="19" customWidth="1"/>
    <col min="8" max="8" width="26.421875" style="8" customWidth="1"/>
    <col min="9" max="9" width="9.140625" style="19" customWidth="1"/>
  </cols>
  <sheetData>
    <row r="1" spans="1:9" ht="13.5" thickBot="1">
      <c r="A1" s="304" t="s">
        <v>7</v>
      </c>
      <c r="B1" s="305"/>
      <c r="C1" s="305"/>
      <c r="D1" s="305"/>
      <c r="E1" s="306"/>
      <c r="G1" s="313" t="s">
        <v>150</v>
      </c>
      <c r="H1" s="314"/>
      <c r="I1" s="315"/>
    </row>
    <row r="2" spans="1:9" ht="12.75">
      <c r="A2" s="67" t="s">
        <v>6</v>
      </c>
      <c r="B2" s="61" t="s">
        <v>1</v>
      </c>
      <c r="C2" s="61" t="s">
        <v>2</v>
      </c>
      <c r="D2" s="61" t="s">
        <v>5</v>
      </c>
      <c r="E2" s="62" t="s">
        <v>4</v>
      </c>
      <c r="G2" s="38">
        <v>1</v>
      </c>
      <c r="H2" s="135" t="s">
        <v>125</v>
      </c>
      <c r="I2" s="145">
        <v>171</v>
      </c>
    </row>
    <row r="3" spans="1:9" ht="13.5" thickBot="1">
      <c r="A3" s="65" t="str">
        <f>'1-4'!H5</f>
        <v>фыф</v>
      </c>
      <c r="B3" s="28">
        <v>155</v>
      </c>
      <c r="C3" s="28"/>
      <c r="D3" s="7">
        <f>SUM(B3)</f>
        <v>155</v>
      </c>
      <c r="E3" s="102">
        <f>SUM(B3:C3)</f>
        <v>155</v>
      </c>
      <c r="G3" s="37">
        <v>2</v>
      </c>
      <c r="H3" s="139" t="s">
        <v>162</v>
      </c>
      <c r="I3" s="146">
        <v>161</v>
      </c>
    </row>
    <row r="4" spans="1:5" ht="13.5" thickBot="1">
      <c r="A4" s="66" t="str">
        <f>'1-4'!H2</f>
        <v>Манагер</v>
      </c>
      <c r="B4" s="30">
        <v>161</v>
      </c>
      <c r="C4" s="30"/>
      <c r="D4" s="59">
        <f>SUM(B4)</f>
        <v>161</v>
      </c>
      <c r="E4" s="144">
        <f>SUM(B4:C4)</f>
        <v>161</v>
      </c>
    </row>
    <row r="5" spans="7:9" ht="13.5" thickBot="1">
      <c r="G5" s="313" t="s">
        <v>142</v>
      </c>
      <c r="H5" s="314"/>
      <c r="I5" s="315"/>
    </row>
    <row r="6" spans="1:9" ht="12.75">
      <c r="A6" s="304" t="s">
        <v>43</v>
      </c>
      <c r="B6" s="305"/>
      <c r="C6" s="305"/>
      <c r="D6" s="305"/>
      <c r="E6" s="306"/>
      <c r="G6" s="38">
        <v>3</v>
      </c>
      <c r="H6" s="135" t="s">
        <v>161</v>
      </c>
      <c r="I6" s="145">
        <v>155</v>
      </c>
    </row>
    <row r="7" spans="1:9" ht="13.5" thickBot="1">
      <c r="A7" s="60" t="s">
        <v>6</v>
      </c>
      <c r="B7" s="61" t="s">
        <v>1</v>
      </c>
      <c r="C7" s="61" t="s">
        <v>2</v>
      </c>
      <c r="D7" s="61" t="s">
        <v>5</v>
      </c>
      <c r="E7" s="62" t="s">
        <v>4</v>
      </c>
      <c r="G7" s="37">
        <v>4</v>
      </c>
      <c r="H7" s="139" t="s">
        <v>180</v>
      </c>
      <c r="I7" s="146">
        <v>125</v>
      </c>
    </row>
    <row r="8" spans="1:5" ht="12.75">
      <c r="A8" s="65" t="str">
        <f>'1-4'!H4</f>
        <v>Shalke</v>
      </c>
      <c r="B8" s="28">
        <v>125</v>
      </c>
      <c r="C8" s="28"/>
      <c r="D8" s="7">
        <f>SUM(B8)</f>
        <v>125</v>
      </c>
      <c r="E8" s="102">
        <f>SUM(B8:C8)</f>
        <v>125</v>
      </c>
    </row>
    <row r="9" spans="1:5" ht="13.5" thickBot="1">
      <c r="A9" s="66" t="str">
        <f>'1-4'!H3</f>
        <v>Печатник</v>
      </c>
      <c r="B9" s="30">
        <v>171</v>
      </c>
      <c r="C9" s="30"/>
      <c r="D9" s="59">
        <f>SUM(B9)</f>
        <v>171</v>
      </c>
      <c r="E9" s="144">
        <f>SUM(B9:C9)</f>
        <v>171</v>
      </c>
    </row>
  </sheetData>
  <mergeCells count="4">
    <mergeCell ref="A1:E1"/>
    <mergeCell ref="A6:E6"/>
    <mergeCell ref="G1:I1"/>
    <mergeCell ref="G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E1"/>
    </sheetView>
  </sheetViews>
  <sheetFormatPr defaultColWidth="9.140625" defaultRowHeight="12.75"/>
  <cols>
    <col min="1" max="1" width="16.140625" style="0" customWidth="1"/>
    <col min="4" max="4" width="14.28125" style="0" customWidth="1"/>
    <col min="5" max="5" width="12.8515625" style="0" customWidth="1"/>
    <col min="7" max="7" width="4.421875" style="0" customWidth="1"/>
    <col min="8" max="8" width="19.57421875" style="0" customWidth="1"/>
  </cols>
  <sheetData>
    <row r="1" spans="1:8" ht="13.5" thickBot="1">
      <c r="A1" s="304" t="s">
        <v>46</v>
      </c>
      <c r="B1" s="305"/>
      <c r="C1" s="305"/>
      <c r="D1" s="305"/>
      <c r="E1" s="306"/>
      <c r="G1" s="319" t="s">
        <v>143</v>
      </c>
      <c r="H1" s="320"/>
    </row>
    <row r="2" spans="1:8" ht="12.75">
      <c r="A2" s="67" t="s">
        <v>6</v>
      </c>
      <c r="B2" s="61" t="s">
        <v>1</v>
      </c>
      <c r="C2" s="61" t="s">
        <v>2</v>
      </c>
      <c r="D2" s="61" t="s">
        <v>5</v>
      </c>
      <c r="E2" s="62" t="s">
        <v>4</v>
      </c>
      <c r="G2" s="38">
        <v>1</v>
      </c>
      <c r="H2" s="82" t="s">
        <v>162</v>
      </c>
    </row>
    <row r="3" spans="1:8" ht="12.75">
      <c r="A3" s="65" t="str">
        <f>'1-2'!H3</f>
        <v>Манагер</v>
      </c>
      <c r="B3" s="100">
        <v>141</v>
      </c>
      <c r="C3" s="100">
        <v>162</v>
      </c>
      <c r="D3" s="7">
        <f>SUM(B3:C3)</f>
        <v>303</v>
      </c>
      <c r="E3" s="147">
        <f>SUM(B3:C3)/2</f>
        <v>151.5</v>
      </c>
      <c r="G3" s="39">
        <v>2</v>
      </c>
      <c r="H3" s="83" t="s">
        <v>125</v>
      </c>
    </row>
    <row r="4" spans="1:8" ht="13.5" thickBot="1">
      <c r="A4" s="66" t="str">
        <f>'1-2'!H2</f>
        <v>Печатник</v>
      </c>
      <c r="B4" s="115">
        <v>155</v>
      </c>
      <c r="C4" s="115">
        <v>132</v>
      </c>
      <c r="D4" s="59">
        <f>SUM(B4:C4)</f>
        <v>287</v>
      </c>
      <c r="E4" s="146">
        <f>SUM(B4:C4)/2</f>
        <v>143.5</v>
      </c>
      <c r="G4" s="37">
        <v>3</v>
      </c>
      <c r="H4" s="73" t="s">
        <v>109</v>
      </c>
    </row>
    <row r="5" ht="13.5" thickBot="1"/>
    <row r="6" spans="1:5" ht="12.75">
      <c r="A6" s="304" t="s">
        <v>47</v>
      </c>
      <c r="B6" s="305"/>
      <c r="C6" s="305"/>
      <c r="D6" s="305"/>
      <c r="E6" s="306"/>
    </row>
    <row r="7" spans="1:5" ht="12.75">
      <c r="A7" s="60" t="s">
        <v>6</v>
      </c>
      <c r="B7" s="61" t="s">
        <v>1</v>
      </c>
      <c r="C7" s="61" t="s">
        <v>2</v>
      </c>
      <c r="D7" s="61" t="s">
        <v>5</v>
      </c>
      <c r="E7" s="62" t="s">
        <v>4</v>
      </c>
    </row>
    <row r="8" spans="1:5" ht="12.75">
      <c r="A8" s="65" t="str">
        <f>'1-2'!H7</f>
        <v>Shalke</v>
      </c>
      <c r="B8" s="28"/>
      <c r="C8" s="28"/>
      <c r="D8" s="7"/>
      <c r="E8" s="72" t="s">
        <v>189</v>
      </c>
    </row>
    <row r="9" spans="1:5" ht="13.5" thickBot="1">
      <c r="A9" s="66" t="s">
        <v>161</v>
      </c>
      <c r="B9" s="30" t="s">
        <v>188</v>
      </c>
      <c r="C9" s="30"/>
      <c r="D9" s="59"/>
      <c r="E9" s="73" t="s">
        <v>190</v>
      </c>
    </row>
  </sheetData>
  <mergeCells count="3">
    <mergeCell ref="A1:E1"/>
    <mergeCell ref="A6:E6"/>
    <mergeCell ref="G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6.8515625" style="8" customWidth="1"/>
    <col min="2" max="2" width="8.140625" style="0" customWidth="1"/>
    <col min="3" max="3" width="7.421875" style="0" customWidth="1"/>
    <col min="4" max="4" width="7.7109375" style="0" customWidth="1"/>
    <col min="5" max="5" width="7.8515625" style="0" customWidth="1"/>
    <col min="6" max="6" width="11.421875" style="0" customWidth="1"/>
    <col min="7" max="7" width="11.8515625" style="0" customWidth="1"/>
    <col min="8" max="9" width="15.140625" style="0" customWidth="1"/>
  </cols>
  <sheetData>
    <row r="1" spans="1:13" ht="13.5" thickBot="1">
      <c r="A1" s="77" t="s">
        <v>6</v>
      </c>
      <c r="B1" s="274" t="s">
        <v>48</v>
      </c>
      <c r="C1" s="275" t="s">
        <v>49</v>
      </c>
      <c r="D1" s="275" t="s">
        <v>50</v>
      </c>
      <c r="E1" s="275" t="s">
        <v>51</v>
      </c>
      <c r="F1" s="275" t="s">
        <v>52</v>
      </c>
      <c r="G1" s="275" t="s">
        <v>53</v>
      </c>
      <c r="H1" s="275" t="s">
        <v>54</v>
      </c>
      <c r="I1" s="275" t="s">
        <v>55</v>
      </c>
      <c r="J1" s="276" t="s">
        <v>56</v>
      </c>
      <c r="M1" s="81" t="s">
        <v>57</v>
      </c>
    </row>
    <row r="2" spans="1:16" ht="12.75">
      <c r="A2" s="15" t="str">
        <f>Registracia!B2</f>
        <v>Alex Green</v>
      </c>
      <c r="B2" s="191"/>
      <c r="C2" s="192"/>
      <c r="D2" s="192"/>
      <c r="E2" s="192"/>
      <c r="F2" s="192"/>
      <c r="G2" s="192"/>
      <c r="H2" s="192">
        <v>7</v>
      </c>
      <c r="I2" s="193"/>
      <c r="J2" s="294">
        <f>SUM(B2:I2)</f>
        <v>7</v>
      </c>
      <c r="M2" s="19"/>
      <c r="O2" s="6"/>
      <c r="P2" s="9"/>
    </row>
    <row r="3" spans="1:16" ht="12.75">
      <c r="A3" s="12" t="str">
        <f>Registracia!B3</f>
        <v>Вольдемар</v>
      </c>
      <c r="B3" s="51"/>
      <c r="C3" s="49"/>
      <c r="D3" s="49"/>
      <c r="E3" s="49"/>
      <c r="F3" s="49"/>
      <c r="G3" s="49"/>
      <c r="H3" s="49">
        <v>5</v>
      </c>
      <c r="I3" s="52"/>
      <c r="J3" s="295">
        <f aca="true" t="shared" si="0" ref="J3:J33">SUM(B3:I3)</f>
        <v>5</v>
      </c>
      <c r="M3" s="19" t="s">
        <v>58</v>
      </c>
      <c r="O3" s="6"/>
      <c r="P3" s="9"/>
    </row>
    <row r="4" spans="1:16" ht="12.75">
      <c r="A4" s="12" t="str">
        <f>Registracia!B4</f>
        <v>Outrider</v>
      </c>
      <c r="B4" s="51"/>
      <c r="C4" s="49"/>
      <c r="D4" s="49"/>
      <c r="E4" s="49"/>
      <c r="F4" s="49"/>
      <c r="G4" s="49"/>
      <c r="H4" s="49">
        <v>6</v>
      </c>
      <c r="I4" s="52"/>
      <c r="J4" s="295">
        <f t="shared" si="0"/>
        <v>6</v>
      </c>
      <c r="M4" s="19"/>
      <c r="O4" s="6"/>
      <c r="P4" s="9"/>
    </row>
    <row r="5" spans="1:16" ht="13.5" thickBot="1">
      <c r="A5" s="167">
        <f>Registracia!B5</f>
        <v>0</v>
      </c>
      <c r="B5" s="53"/>
      <c r="C5" s="54"/>
      <c r="D5" s="54"/>
      <c r="E5" s="54"/>
      <c r="F5" s="54"/>
      <c r="G5" s="195"/>
      <c r="H5" s="54"/>
      <c r="I5" s="55"/>
      <c r="J5" s="296"/>
      <c r="M5" s="19" t="s">
        <v>59</v>
      </c>
      <c r="O5" s="6"/>
      <c r="P5" s="9"/>
    </row>
    <row r="6" spans="1:16" ht="12.75">
      <c r="A6" s="15" t="str">
        <f>Registracia!B6</f>
        <v>Koztya</v>
      </c>
      <c r="B6" s="191"/>
      <c r="C6" s="192"/>
      <c r="D6" s="192"/>
      <c r="E6" s="192"/>
      <c r="F6" s="192"/>
      <c r="G6" s="192">
        <v>10</v>
      </c>
      <c r="H6" s="192">
        <v>22</v>
      </c>
      <c r="I6" s="193"/>
      <c r="J6" s="294">
        <f t="shared" si="0"/>
        <v>32</v>
      </c>
      <c r="M6" s="19" t="s">
        <v>60</v>
      </c>
      <c r="O6" s="6"/>
      <c r="P6" s="9"/>
    </row>
    <row r="7" spans="1:16" ht="12.75">
      <c r="A7" s="12" t="str">
        <f>Registracia!B7</f>
        <v>basq_et</v>
      </c>
      <c r="B7" s="51"/>
      <c r="C7" s="49"/>
      <c r="D7" s="49"/>
      <c r="E7" s="49"/>
      <c r="F7" s="49"/>
      <c r="G7" s="48"/>
      <c r="H7" s="49">
        <v>4</v>
      </c>
      <c r="I7" s="52"/>
      <c r="J7" s="295">
        <f t="shared" si="0"/>
        <v>4</v>
      </c>
      <c r="M7" s="19" t="s">
        <v>61</v>
      </c>
      <c r="O7" s="6"/>
      <c r="P7" s="9"/>
    </row>
    <row r="8" spans="1:16" ht="12.75">
      <c r="A8" s="12" t="str">
        <f>Registracia!B8</f>
        <v>Влад150</v>
      </c>
      <c r="B8" s="51"/>
      <c r="C8" s="49"/>
      <c r="D8" s="49"/>
      <c r="E8" s="49"/>
      <c r="F8" s="49"/>
      <c r="G8" s="49">
        <v>10</v>
      </c>
      <c r="H8" s="49">
        <v>19</v>
      </c>
      <c r="I8" s="52"/>
      <c r="J8" s="295">
        <f t="shared" si="0"/>
        <v>29</v>
      </c>
      <c r="M8" s="19"/>
      <c r="O8" s="6"/>
      <c r="P8" s="9"/>
    </row>
    <row r="9" spans="1:16" ht="13.5" thickBot="1">
      <c r="A9" s="16" t="str">
        <f>Registracia!B9</f>
        <v>Dow_Jones</v>
      </c>
      <c r="B9" s="53"/>
      <c r="C9" s="54"/>
      <c r="D9" s="54"/>
      <c r="E9" s="54"/>
      <c r="F9" s="54"/>
      <c r="G9" s="54"/>
      <c r="H9" s="54">
        <v>13</v>
      </c>
      <c r="I9" s="55"/>
      <c r="J9" s="296">
        <f t="shared" si="0"/>
        <v>13</v>
      </c>
      <c r="M9" s="81" t="s">
        <v>62</v>
      </c>
      <c r="O9" s="6"/>
      <c r="P9" s="10"/>
    </row>
    <row r="10" spans="1:16" ht="12.75">
      <c r="A10" s="15" t="str">
        <f>Registracia!B10</f>
        <v>Молибден</v>
      </c>
      <c r="B10" s="191"/>
      <c r="C10" s="192"/>
      <c r="D10" s="192"/>
      <c r="E10" s="192"/>
      <c r="F10" s="192">
        <v>20</v>
      </c>
      <c r="G10" s="192">
        <v>10</v>
      </c>
      <c r="H10" s="192">
        <v>30</v>
      </c>
      <c r="I10" s="193">
        <v>5</v>
      </c>
      <c r="J10" s="294">
        <f t="shared" si="0"/>
        <v>65</v>
      </c>
      <c r="M10" s="19"/>
      <c r="O10" s="6"/>
      <c r="P10" s="10"/>
    </row>
    <row r="11" spans="1:16" ht="12.75">
      <c r="A11" s="12" t="str">
        <f>Registracia!B11</f>
        <v>фыф</v>
      </c>
      <c r="B11" s="51"/>
      <c r="C11" s="49"/>
      <c r="D11" s="49"/>
      <c r="E11" s="49">
        <v>50</v>
      </c>
      <c r="F11" s="49">
        <v>20</v>
      </c>
      <c r="G11" s="48">
        <v>10</v>
      </c>
      <c r="H11" s="49">
        <v>17</v>
      </c>
      <c r="I11" s="52"/>
      <c r="J11" s="295">
        <f t="shared" si="0"/>
        <v>97</v>
      </c>
      <c r="M11" s="19" t="s">
        <v>58</v>
      </c>
      <c r="O11" s="6"/>
      <c r="P11" s="9"/>
    </row>
    <row r="12" spans="1:16" ht="12.75">
      <c r="A12" s="12" t="str">
        <f>Registracia!B12</f>
        <v>ScorpioN</v>
      </c>
      <c r="B12" s="51"/>
      <c r="C12" s="49"/>
      <c r="D12" s="49"/>
      <c r="E12" s="49"/>
      <c r="F12" s="49"/>
      <c r="G12" s="49">
        <v>10</v>
      </c>
      <c r="H12" s="49">
        <v>25</v>
      </c>
      <c r="I12" s="52"/>
      <c r="J12" s="295">
        <f t="shared" si="0"/>
        <v>35</v>
      </c>
      <c r="M12" s="19"/>
      <c r="O12" s="6"/>
      <c r="P12" s="9"/>
    </row>
    <row r="13" spans="1:16" ht="13.5" thickBot="1">
      <c r="A13" s="16" t="str">
        <f>Registracia!B13</f>
        <v>Манагер</v>
      </c>
      <c r="B13" s="53">
        <v>300</v>
      </c>
      <c r="C13" s="54"/>
      <c r="D13" s="54"/>
      <c r="E13" s="54"/>
      <c r="F13" s="54">
        <v>20</v>
      </c>
      <c r="G13" s="54">
        <v>10</v>
      </c>
      <c r="H13" s="54">
        <v>18</v>
      </c>
      <c r="I13" s="55">
        <v>5</v>
      </c>
      <c r="J13" s="296">
        <f t="shared" si="0"/>
        <v>353</v>
      </c>
      <c r="M13" s="19" t="s">
        <v>63</v>
      </c>
      <c r="O13" s="6"/>
      <c r="P13" s="9"/>
    </row>
    <row r="14" spans="1:16" ht="12.75">
      <c r="A14" s="15" t="str">
        <f>Registracia!B14</f>
        <v>Мсsiм</v>
      </c>
      <c r="B14" s="191"/>
      <c r="C14" s="191"/>
      <c r="D14" s="191"/>
      <c r="E14" s="192"/>
      <c r="F14" s="192"/>
      <c r="G14" s="192">
        <v>10</v>
      </c>
      <c r="H14" s="192">
        <v>16</v>
      </c>
      <c r="I14" s="193"/>
      <c r="J14" s="294">
        <f t="shared" si="0"/>
        <v>26</v>
      </c>
      <c r="M14" s="19" t="s">
        <v>64</v>
      </c>
      <c r="O14" s="6"/>
      <c r="P14" s="9"/>
    </row>
    <row r="15" spans="1:16" ht="12.75">
      <c r="A15" s="12" t="str">
        <f>Registracia!B15</f>
        <v>Герцын</v>
      </c>
      <c r="B15" s="51"/>
      <c r="C15" s="49"/>
      <c r="D15" s="49"/>
      <c r="E15" s="49"/>
      <c r="F15" s="49"/>
      <c r="G15" s="49"/>
      <c r="H15" s="49">
        <v>10</v>
      </c>
      <c r="I15" s="52"/>
      <c r="J15" s="295">
        <f t="shared" si="0"/>
        <v>10</v>
      </c>
      <c r="M15" s="19" t="s">
        <v>65</v>
      </c>
      <c r="O15" s="6"/>
      <c r="P15" s="9"/>
    </row>
    <row r="16" spans="1:16" ht="12.75">
      <c r="A16" s="12" t="str">
        <f>Registracia!B16</f>
        <v>Shalke_04</v>
      </c>
      <c r="B16" s="51"/>
      <c r="C16" s="49"/>
      <c r="D16" s="49">
        <v>100</v>
      </c>
      <c r="E16" s="49"/>
      <c r="F16" s="49">
        <v>20</v>
      </c>
      <c r="G16" s="48">
        <v>10</v>
      </c>
      <c r="H16" s="49">
        <v>12</v>
      </c>
      <c r="I16" s="52">
        <v>5</v>
      </c>
      <c r="J16" s="295">
        <f t="shared" si="0"/>
        <v>147</v>
      </c>
      <c r="M16" s="19" t="s">
        <v>66</v>
      </c>
      <c r="O16" s="6"/>
      <c r="P16" s="9"/>
    </row>
    <row r="17" spans="1:16" ht="13.5" thickBot="1">
      <c r="A17" s="16" t="str">
        <f>Registracia!B17</f>
        <v>Bad</v>
      </c>
      <c r="B17" s="53"/>
      <c r="C17" s="54"/>
      <c r="D17" s="54"/>
      <c r="E17" s="54"/>
      <c r="F17" s="54"/>
      <c r="G17" s="54"/>
      <c r="H17" s="54">
        <v>1</v>
      </c>
      <c r="I17" s="55"/>
      <c r="J17" s="296">
        <f t="shared" si="0"/>
        <v>1</v>
      </c>
      <c r="M17" s="19" t="s">
        <v>136</v>
      </c>
      <c r="O17" s="13"/>
      <c r="P17" s="14"/>
    </row>
    <row r="18" spans="1:16" ht="12.75">
      <c r="A18" s="15" t="str">
        <f>Registracia!B18</f>
        <v>Toha</v>
      </c>
      <c r="B18" s="191"/>
      <c r="C18" s="192"/>
      <c r="D18" s="192"/>
      <c r="E18" s="192"/>
      <c r="F18" s="192">
        <v>20</v>
      </c>
      <c r="G18" s="192">
        <v>10</v>
      </c>
      <c r="H18" s="192">
        <v>24</v>
      </c>
      <c r="I18" s="193"/>
      <c r="J18" s="294">
        <f t="shared" si="0"/>
        <v>54</v>
      </c>
      <c r="M18" s="19" t="s">
        <v>137</v>
      </c>
      <c r="O18" s="6"/>
      <c r="P18" s="8"/>
    </row>
    <row r="19" spans="1:16" ht="12.75">
      <c r="A19" s="12" t="str">
        <f>Registracia!B19</f>
        <v>Zdazz</v>
      </c>
      <c r="B19" s="51"/>
      <c r="C19" s="49"/>
      <c r="D19" s="49"/>
      <c r="E19" s="49"/>
      <c r="F19" s="49"/>
      <c r="G19" s="49">
        <v>10</v>
      </c>
      <c r="H19" s="49">
        <v>21</v>
      </c>
      <c r="I19" s="52"/>
      <c r="J19" s="295">
        <f t="shared" si="0"/>
        <v>31</v>
      </c>
      <c r="M19" s="19"/>
      <c r="O19" s="6"/>
      <c r="P19" s="8"/>
    </row>
    <row r="20" spans="1:16" ht="12.75">
      <c r="A20" s="166">
        <f>Registracia!B20</f>
        <v>0</v>
      </c>
      <c r="B20" s="51"/>
      <c r="C20" s="51"/>
      <c r="D20" s="51"/>
      <c r="E20" s="51"/>
      <c r="F20" s="49"/>
      <c r="G20" s="48"/>
      <c r="H20" s="49"/>
      <c r="I20" s="52"/>
      <c r="J20" s="295"/>
      <c r="M20" s="81" t="s">
        <v>67</v>
      </c>
      <c r="O20" s="6"/>
      <c r="P20" s="8"/>
    </row>
    <row r="21" spans="1:16" ht="13.5" thickBot="1">
      <c r="A21" s="16" t="str">
        <f>Registracia!B21</f>
        <v>Люб. Блондинок</v>
      </c>
      <c r="B21" s="53"/>
      <c r="C21" s="54"/>
      <c r="D21" s="54"/>
      <c r="E21" s="54"/>
      <c r="F21" s="54">
        <v>20</v>
      </c>
      <c r="G21" s="195">
        <v>10</v>
      </c>
      <c r="H21" s="54">
        <v>29</v>
      </c>
      <c r="I21" s="55"/>
      <c r="J21" s="296">
        <f t="shared" si="0"/>
        <v>59</v>
      </c>
      <c r="M21" s="19"/>
      <c r="O21" s="6"/>
      <c r="P21" s="8"/>
    </row>
    <row r="22" spans="1:16" ht="12.75">
      <c r="A22" s="15" t="str">
        <f>Registracia!B22</f>
        <v>Craig</v>
      </c>
      <c r="B22" s="191"/>
      <c r="C22" s="192"/>
      <c r="D22" s="192"/>
      <c r="E22" s="192"/>
      <c r="F22" s="192"/>
      <c r="G22" s="192"/>
      <c r="H22" s="192">
        <v>8</v>
      </c>
      <c r="I22" s="193"/>
      <c r="J22" s="294">
        <f t="shared" si="0"/>
        <v>8</v>
      </c>
      <c r="M22" s="19" t="s">
        <v>68</v>
      </c>
      <c r="O22" s="6"/>
      <c r="P22" s="8"/>
    </row>
    <row r="23" spans="1:16" ht="12.75">
      <c r="A23" s="12" t="str">
        <f>Registracia!B23</f>
        <v>Camry</v>
      </c>
      <c r="B23" s="51"/>
      <c r="C23" s="49"/>
      <c r="D23" s="49"/>
      <c r="E23" s="49"/>
      <c r="F23" s="49"/>
      <c r="G23" s="48"/>
      <c r="H23" s="49">
        <v>20</v>
      </c>
      <c r="I23" s="52"/>
      <c r="J23" s="295">
        <f t="shared" si="0"/>
        <v>20</v>
      </c>
      <c r="M23" s="19"/>
      <c r="O23" s="6"/>
      <c r="P23" s="8"/>
    </row>
    <row r="24" spans="1:16" ht="12.75">
      <c r="A24" s="12" t="str">
        <f>Registracia!B24</f>
        <v>Desperado</v>
      </c>
      <c r="B24" s="51"/>
      <c r="C24" s="49"/>
      <c r="D24" s="49"/>
      <c r="E24" s="49"/>
      <c r="F24" s="49"/>
      <c r="G24" s="48">
        <v>10</v>
      </c>
      <c r="H24" s="49">
        <v>28</v>
      </c>
      <c r="I24" s="52"/>
      <c r="J24" s="295">
        <f t="shared" si="0"/>
        <v>38</v>
      </c>
      <c r="M24" s="19" t="s">
        <v>196</v>
      </c>
      <c r="O24" s="6"/>
      <c r="P24" s="8"/>
    </row>
    <row r="25" spans="1:16" ht="13.5" thickBot="1">
      <c r="A25" s="16" t="str">
        <f>Registracia!B25</f>
        <v>Goal</v>
      </c>
      <c r="B25" s="53"/>
      <c r="C25" s="54"/>
      <c r="D25" s="54"/>
      <c r="E25" s="54"/>
      <c r="F25" s="54"/>
      <c r="G25" s="195"/>
      <c r="H25" s="54">
        <v>14</v>
      </c>
      <c r="I25" s="55"/>
      <c r="J25" s="296">
        <f t="shared" si="0"/>
        <v>14</v>
      </c>
      <c r="M25" s="19" t="s">
        <v>195</v>
      </c>
      <c r="O25" s="6"/>
      <c r="P25" s="8"/>
    </row>
    <row r="26" spans="1:16" ht="12.75">
      <c r="A26" s="15" t="str">
        <f>Registracia!B26</f>
        <v>Dzepo</v>
      </c>
      <c r="B26" s="191"/>
      <c r="C26" s="192"/>
      <c r="D26" s="192"/>
      <c r="E26" s="192"/>
      <c r="F26" s="192"/>
      <c r="G26" s="192"/>
      <c r="H26" s="192">
        <v>2</v>
      </c>
      <c r="I26" s="193"/>
      <c r="J26" s="294">
        <f t="shared" si="0"/>
        <v>2</v>
      </c>
      <c r="M26" s="19" t="s">
        <v>194</v>
      </c>
      <c r="O26" s="6"/>
      <c r="P26" s="8"/>
    </row>
    <row r="27" spans="1:16" ht="12.75">
      <c r="A27" s="12" t="str">
        <f>Registracia!B27</f>
        <v>Сахар</v>
      </c>
      <c r="B27" s="51"/>
      <c r="C27" s="49"/>
      <c r="D27" s="49"/>
      <c r="E27" s="49"/>
      <c r="F27" s="49"/>
      <c r="G27" s="49"/>
      <c r="H27" s="49">
        <v>3</v>
      </c>
      <c r="I27" s="52"/>
      <c r="J27" s="295">
        <f t="shared" si="0"/>
        <v>3</v>
      </c>
      <c r="M27" s="19" t="s">
        <v>193</v>
      </c>
      <c r="O27" s="6"/>
      <c r="P27" s="8"/>
    </row>
    <row r="28" spans="1:16" ht="12.75">
      <c r="A28" s="12" t="str">
        <f>Registracia!B28</f>
        <v>Nyanok</v>
      </c>
      <c r="B28" s="51"/>
      <c r="C28" s="49"/>
      <c r="D28" s="49"/>
      <c r="E28" s="49"/>
      <c r="F28" s="49">
        <v>20</v>
      </c>
      <c r="G28" s="48">
        <v>10</v>
      </c>
      <c r="H28" s="49">
        <v>26</v>
      </c>
      <c r="I28" s="52">
        <v>5</v>
      </c>
      <c r="J28" s="295">
        <f>SUM(B28:I28)</f>
        <v>61</v>
      </c>
      <c r="M28" s="19" t="s">
        <v>192</v>
      </c>
      <c r="P28" s="8"/>
    </row>
    <row r="29" spans="1:16" ht="13.5" thickBot="1">
      <c r="A29" s="16" t="str">
        <f>Registracia!B29</f>
        <v>Юра</v>
      </c>
      <c r="B29" s="53"/>
      <c r="C29" s="54"/>
      <c r="D29" s="54"/>
      <c r="E29" s="54"/>
      <c r="F29" s="54"/>
      <c r="G29" s="195"/>
      <c r="H29" s="54">
        <v>11</v>
      </c>
      <c r="I29" s="55"/>
      <c r="J29" s="296">
        <f>SUM(B29:I29)</f>
        <v>11</v>
      </c>
      <c r="M29" s="19" t="s">
        <v>69</v>
      </c>
      <c r="P29" s="8"/>
    </row>
    <row r="30" spans="1:16" ht="12.75">
      <c r="A30" s="12" t="str">
        <f>Registracia!B30</f>
        <v>Марийка</v>
      </c>
      <c r="B30" s="47"/>
      <c r="C30" s="48"/>
      <c r="D30" s="48"/>
      <c r="E30" s="48"/>
      <c r="F30" s="48"/>
      <c r="G30" s="48"/>
      <c r="H30" s="48">
        <v>9</v>
      </c>
      <c r="I30" s="50"/>
      <c r="J30" s="297">
        <f>SUM(B30:I30)</f>
        <v>9</v>
      </c>
      <c r="M30" s="19"/>
      <c r="O30" s="6"/>
      <c r="P30" s="8"/>
    </row>
    <row r="31" spans="1:16" ht="12.75">
      <c r="A31" s="12" t="str">
        <f>Registracia!B31</f>
        <v>Печатник</v>
      </c>
      <c r="B31" s="51"/>
      <c r="C31" s="49">
        <v>200</v>
      </c>
      <c r="D31" s="49"/>
      <c r="E31" s="49"/>
      <c r="F31" s="49">
        <v>20</v>
      </c>
      <c r="G31" s="49">
        <v>10</v>
      </c>
      <c r="H31" s="49">
        <v>23</v>
      </c>
      <c r="I31" s="52">
        <v>5</v>
      </c>
      <c r="J31" s="295">
        <f>SUM(B31:I31)</f>
        <v>258</v>
      </c>
      <c r="M31" s="19"/>
      <c r="O31" s="6"/>
      <c r="P31" s="8"/>
    </row>
    <row r="32" spans="1:16" ht="12.75">
      <c r="A32" s="148" t="str">
        <f>Registracia!B32</f>
        <v>OFL</v>
      </c>
      <c r="B32" s="51"/>
      <c r="C32" s="49"/>
      <c r="D32" s="49"/>
      <c r="E32" s="49"/>
      <c r="F32" s="49"/>
      <c r="G32" s="48">
        <v>10</v>
      </c>
      <c r="H32" s="49">
        <v>15</v>
      </c>
      <c r="I32" s="52"/>
      <c r="J32" s="295">
        <f t="shared" si="0"/>
        <v>25</v>
      </c>
      <c r="O32" s="6"/>
      <c r="P32" s="8"/>
    </row>
    <row r="33" spans="1:16" ht="13.5" thickBot="1">
      <c r="A33" s="149" t="str">
        <f>Registracia!B33</f>
        <v>Snout</v>
      </c>
      <c r="B33" s="53"/>
      <c r="C33" s="54"/>
      <c r="D33" s="54"/>
      <c r="E33" s="54"/>
      <c r="F33" s="54"/>
      <c r="G33" s="54">
        <v>10</v>
      </c>
      <c r="H33" s="54">
        <v>27</v>
      </c>
      <c r="I33" s="55"/>
      <c r="J33" s="296">
        <f t="shared" si="0"/>
        <v>37</v>
      </c>
      <c r="O33" s="6"/>
      <c r="P33" s="8"/>
    </row>
  </sheetData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A1" sqref="A1:A3"/>
    </sheetView>
  </sheetViews>
  <sheetFormatPr defaultColWidth="9.140625" defaultRowHeight="12.75"/>
  <cols>
    <col min="1" max="1" width="16.7109375" style="8" customWidth="1"/>
    <col min="2" max="2" width="6.7109375" style="0" customWidth="1"/>
    <col min="3" max="3" width="5.8515625" style="0" customWidth="1"/>
    <col min="4" max="4" width="6.421875" style="0" hidden="1" customWidth="1"/>
    <col min="5" max="5" width="6.57421875" style="0" customWidth="1"/>
    <col min="6" max="6" width="6.421875" style="0" hidden="1" customWidth="1"/>
    <col min="7" max="7" width="6.00390625" style="0" customWidth="1"/>
    <col min="8" max="8" width="6.00390625" style="0" hidden="1" customWidth="1"/>
    <col min="9" max="9" width="6.28125" style="0" customWidth="1"/>
    <col min="10" max="10" width="0.13671875" style="0" customWidth="1"/>
    <col min="11" max="11" width="6.140625" style="0" customWidth="1"/>
    <col min="12" max="12" width="5.28125" style="0" customWidth="1"/>
    <col min="13" max="13" width="1.57421875" style="0" customWidth="1"/>
    <col min="14" max="14" width="7.28125" style="0" customWidth="1"/>
    <col min="15" max="15" width="8.421875" style="0" customWidth="1"/>
    <col min="16" max="16" width="5.28125" style="0" hidden="1" customWidth="1"/>
    <col min="17" max="17" width="7.421875" style="0" customWidth="1"/>
    <col min="18" max="18" width="5.28125" style="0" hidden="1" customWidth="1"/>
    <col min="19" max="19" width="7.00390625" style="0" customWidth="1"/>
    <col min="20" max="20" width="5.28125" style="0" hidden="1" customWidth="1"/>
    <col min="21" max="21" width="7.140625" style="0" customWidth="1"/>
    <col min="22" max="22" width="0.13671875" style="0" hidden="1" customWidth="1"/>
    <col min="23" max="24" width="6.7109375" style="0" customWidth="1"/>
    <col min="25" max="25" width="1.28515625" style="0" customWidth="1"/>
    <col min="26" max="26" width="2.00390625" style="0" hidden="1" customWidth="1"/>
    <col min="27" max="27" width="8.57421875" style="0" customWidth="1"/>
    <col min="28" max="28" width="9.00390625" style="0" customWidth="1"/>
    <col min="29" max="29" width="6.140625" style="0" hidden="1" customWidth="1"/>
    <col min="30" max="30" width="6.140625" style="0" customWidth="1"/>
    <col min="31" max="31" width="1.57421875" style="0" hidden="1" customWidth="1"/>
    <col min="32" max="32" width="6.421875" style="0" customWidth="1"/>
    <col min="33" max="33" width="5.8515625" style="0" hidden="1" customWidth="1"/>
    <col min="34" max="34" width="5.57421875" style="0" customWidth="1"/>
    <col min="35" max="35" width="0.13671875" style="0" hidden="1" customWidth="1"/>
    <col min="36" max="36" width="5.7109375" style="0" customWidth="1"/>
    <col min="37" max="37" width="7.421875" style="0" customWidth="1"/>
    <col min="38" max="38" width="0.13671875" style="0" hidden="1" customWidth="1"/>
    <col min="39" max="39" width="9.7109375" style="0" customWidth="1"/>
    <col min="40" max="40" width="9.28125" style="0" customWidth="1"/>
  </cols>
  <sheetData>
    <row r="1" spans="1:28" ht="13.5" thickBot="1">
      <c r="A1" s="321" t="s">
        <v>6</v>
      </c>
      <c r="B1" s="339" t="s">
        <v>90</v>
      </c>
      <c r="C1" s="340"/>
      <c r="D1" s="340"/>
      <c r="E1" s="340"/>
      <c r="F1" s="340"/>
      <c r="G1" s="340"/>
      <c r="H1" s="340"/>
      <c r="I1" s="340"/>
      <c r="J1" s="340"/>
      <c r="K1" s="341"/>
      <c r="L1" s="342"/>
      <c r="M1" s="281"/>
      <c r="N1" s="330" t="s">
        <v>92</v>
      </c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281"/>
      <c r="Z1" s="324" t="s">
        <v>97</v>
      </c>
      <c r="AA1" s="324"/>
      <c r="AB1" s="325"/>
    </row>
    <row r="2" spans="1:28" ht="13.5" thickBot="1">
      <c r="A2" s="322"/>
      <c r="B2" s="336" t="s">
        <v>93</v>
      </c>
      <c r="C2" s="337"/>
      <c r="D2" s="338"/>
      <c r="E2" s="343" t="s">
        <v>94</v>
      </c>
      <c r="F2" s="344"/>
      <c r="G2" s="343" t="s">
        <v>95</v>
      </c>
      <c r="H2" s="344"/>
      <c r="I2" s="343" t="s">
        <v>96</v>
      </c>
      <c r="J2" s="344"/>
      <c r="K2" s="345" t="s">
        <v>46</v>
      </c>
      <c r="L2" s="346"/>
      <c r="M2" s="282"/>
      <c r="N2" s="331" t="s">
        <v>93</v>
      </c>
      <c r="O2" s="332"/>
      <c r="P2" s="333"/>
      <c r="Q2" s="334" t="s">
        <v>94</v>
      </c>
      <c r="R2" s="335"/>
      <c r="S2" s="334" t="s">
        <v>95</v>
      </c>
      <c r="T2" s="335"/>
      <c r="U2" s="334" t="s">
        <v>96</v>
      </c>
      <c r="V2" s="335"/>
      <c r="W2" s="328" t="s">
        <v>46</v>
      </c>
      <c r="X2" s="329"/>
      <c r="Y2" s="285"/>
      <c r="Z2" s="326"/>
      <c r="AA2" s="326"/>
      <c r="AB2" s="327"/>
    </row>
    <row r="3" spans="1:28" ht="13.5" thickBot="1">
      <c r="A3" s="323"/>
      <c r="B3" s="257" t="s">
        <v>1</v>
      </c>
      <c r="C3" s="258" t="s">
        <v>2</v>
      </c>
      <c r="D3" s="259" t="s">
        <v>3</v>
      </c>
      <c r="E3" s="257" t="s">
        <v>1</v>
      </c>
      <c r="F3" s="259" t="s">
        <v>2</v>
      </c>
      <c r="G3" s="257" t="s">
        <v>1</v>
      </c>
      <c r="H3" s="259" t="s">
        <v>2</v>
      </c>
      <c r="I3" s="257" t="s">
        <v>1</v>
      </c>
      <c r="J3" s="259" t="s">
        <v>2</v>
      </c>
      <c r="K3" s="260" t="s">
        <v>1</v>
      </c>
      <c r="L3" s="261" t="s">
        <v>2</v>
      </c>
      <c r="M3" s="283"/>
      <c r="N3" s="260" t="s">
        <v>1</v>
      </c>
      <c r="O3" s="258" t="s">
        <v>2</v>
      </c>
      <c r="P3" s="259" t="s">
        <v>3</v>
      </c>
      <c r="Q3" s="257" t="s">
        <v>1</v>
      </c>
      <c r="R3" s="259" t="s">
        <v>2</v>
      </c>
      <c r="S3" s="257" t="s">
        <v>1</v>
      </c>
      <c r="T3" s="259" t="s">
        <v>2</v>
      </c>
      <c r="U3" s="257" t="s">
        <v>1</v>
      </c>
      <c r="V3" s="259" t="s">
        <v>2</v>
      </c>
      <c r="W3" s="257" t="s">
        <v>1</v>
      </c>
      <c r="X3" s="261" t="s">
        <v>2</v>
      </c>
      <c r="Y3" s="283"/>
      <c r="Z3" s="240"/>
      <c r="AA3" s="286" t="s">
        <v>98</v>
      </c>
      <c r="AB3" s="287" t="s">
        <v>99</v>
      </c>
    </row>
    <row r="4" spans="1:28" ht="12.75">
      <c r="A4" s="223" t="str">
        <f>Registracia!B2</f>
        <v>Alex Green</v>
      </c>
      <c r="B4" s="249">
        <v>4</v>
      </c>
      <c r="C4" s="27"/>
      <c r="D4" s="32"/>
      <c r="E4" s="26"/>
      <c r="F4" s="213"/>
      <c r="G4" s="35"/>
      <c r="H4" s="32"/>
      <c r="I4" s="26"/>
      <c r="J4" s="213"/>
      <c r="K4" s="38"/>
      <c r="L4" s="213"/>
      <c r="M4" s="280"/>
      <c r="N4" s="32">
        <v>1</v>
      </c>
      <c r="O4" s="27">
        <v>4</v>
      </c>
      <c r="P4" s="234"/>
      <c r="Q4" s="35"/>
      <c r="R4" s="32"/>
      <c r="S4" s="26"/>
      <c r="T4" s="213"/>
      <c r="U4" s="35"/>
      <c r="V4" s="231"/>
      <c r="W4" s="250"/>
      <c r="X4" s="250"/>
      <c r="Y4" s="280"/>
      <c r="Z4" s="238"/>
      <c r="AA4" s="194">
        <f aca="true" t="shared" si="0" ref="AA4:AA31">SUM(B4:L4)</f>
        <v>4</v>
      </c>
      <c r="AB4" s="234">
        <f aca="true" t="shared" si="1" ref="AB4:AB30">SUM(N4:X4)</f>
        <v>5</v>
      </c>
    </row>
    <row r="5" spans="1:28" ht="12.75">
      <c r="A5" s="224" t="str">
        <f>Registracia!B3</f>
        <v>Вольдемар</v>
      </c>
      <c r="B5" s="251">
        <v>3</v>
      </c>
      <c r="C5" s="29"/>
      <c r="D5" s="33"/>
      <c r="E5" s="28"/>
      <c r="F5" s="201"/>
      <c r="G5" s="20"/>
      <c r="H5" s="33"/>
      <c r="I5" s="28"/>
      <c r="J5" s="201"/>
      <c r="K5" s="39"/>
      <c r="L5" s="201"/>
      <c r="M5" s="280"/>
      <c r="N5" s="33"/>
      <c r="O5" s="29"/>
      <c r="P5" s="235"/>
      <c r="Q5" s="20"/>
      <c r="R5" s="33"/>
      <c r="S5" s="28"/>
      <c r="T5" s="201"/>
      <c r="U5" s="20"/>
      <c r="V5" s="232"/>
      <c r="W5" s="197"/>
      <c r="X5" s="197"/>
      <c r="Y5" s="280"/>
      <c r="Z5" s="230"/>
      <c r="AA5" s="41">
        <f t="shared" si="0"/>
        <v>3</v>
      </c>
      <c r="AB5" s="235">
        <f t="shared" si="1"/>
        <v>0</v>
      </c>
    </row>
    <row r="6" spans="1:28" ht="12.75">
      <c r="A6" s="224" t="str">
        <f>Registracia!B4</f>
        <v>Outrider</v>
      </c>
      <c r="B6" s="251">
        <v>1</v>
      </c>
      <c r="C6" s="29">
        <v>1</v>
      </c>
      <c r="D6" s="33"/>
      <c r="E6" s="28"/>
      <c r="F6" s="201"/>
      <c r="G6" s="20"/>
      <c r="H6" s="33"/>
      <c r="I6" s="28"/>
      <c r="J6" s="201"/>
      <c r="K6" s="39"/>
      <c r="L6" s="201"/>
      <c r="M6" s="280"/>
      <c r="N6" s="33">
        <v>2</v>
      </c>
      <c r="O6" s="29">
        <v>2</v>
      </c>
      <c r="P6" s="235"/>
      <c r="Q6" s="20"/>
      <c r="R6" s="33"/>
      <c r="S6" s="28"/>
      <c r="T6" s="201"/>
      <c r="U6" s="20"/>
      <c r="V6" s="232"/>
      <c r="W6" s="197"/>
      <c r="X6" s="197"/>
      <c r="Y6" s="280"/>
      <c r="Z6" s="230"/>
      <c r="AA6" s="41">
        <f t="shared" si="0"/>
        <v>2</v>
      </c>
      <c r="AB6" s="235">
        <f t="shared" si="1"/>
        <v>4</v>
      </c>
    </row>
    <row r="7" spans="1:28" ht="13.5" thickBot="1">
      <c r="A7" s="225">
        <f>Registracia!B5</f>
        <v>0</v>
      </c>
      <c r="B7" s="158"/>
      <c r="C7" s="84"/>
      <c r="D7" s="161"/>
      <c r="E7" s="159"/>
      <c r="F7" s="244"/>
      <c r="G7" s="245"/>
      <c r="H7" s="161"/>
      <c r="I7" s="159"/>
      <c r="J7" s="244"/>
      <c r="K7" s="160"/>
      <c r="L7" s="244"/>
      <c r="M7" s="280"/>
      <c r="N7" s="161"/>
      <c r="O7" s="84"/>
      <c r="P7" s="246"/>
      <c r="Q7" s="245"/>
      <c r="R7" s="161"/>
      <c r="S7" s="159"/>
      <c r="T7" s="244"/>
      <c r="U7" s="245"/>
      <c r="V7" s="239"/>
      <c r="W7" s="247"/>
      <c r="X7" s="247"/>
      <c r="Y7" s="280"/>
      <c r="Z7" s="239"/>
      <c r="AA7" s="42"/>
      <c r="AB7" s="236"/>
    </row>
    <row r="8" spans="1:28" ht="12.75">
      <c r="A8" s="223" t="str">
        <f>Registracia!B6</f>
        <v>Koztya</v>
      </c>
      <c r="B8" s="249">
        <v>4</v>
      </c>
      <c r="C8" s="27">
        <v>1</v>
      </c>
      <c r="D8" s="32"/>
      <c r="E8" s="26">
        <v>1</v>
      </c>
      <c r="F8" s="213"/>
      <c r="G8" s="35"/>
      <c r="H8" s="32"/>
      <c r="I8" s="26"/>
      <c r="J8" s="213"/>
      <c r="K8" s="38"/>
      <c r="L8" s="213"/>
      <c r="M8" s="280"/>
      <c r="N8" s="32">
        <v>1</v>
      </c>
      <c r="O8" s="27"/>
      <c r="P8" s="234"/>
      <c r="Q8" s="35"/>
      <c r="R8" s="32"/>
      <c r="S8" s="26"/>
      <c r="T8" s="213"/>
      <c r="U8" s="35"/>
      <c r="V8" s="231"/>
      <c r="W8" s="250"/>
      <c r="X8" s="250"/>
      <c r="Y8" s="280"/>
      <c r="Z8" s="238"/>
      <c r="AA8" s="194">
        <f t="shared" si="0"/>
        <v>6</v>
      </c>
      <c r="AB8" s="234">
        <f t="shared" si="1"/>
        <v>1</v>
      </c>
    </row>
    <row r="9" spans="1:28" ht="12.75">
      <c r="A9" s="224" t="str">
        <f>Registracia!B7</f>
        <v>basq_et</v>
      </c>
      <c r="B9" s="251">
        <v>1</v>
      </c>
      <c r="C9" s="29">
        <v>1</v>
      </c>
      <c r="D9" s="33"/>
      <c r="E9" s="28"/>
      <c r="F9" s="201"/>
      <c r="G9" s="20"/>
      <c r="H9" s="33"/>
      <c r="I9" s="28"/>
      <c r="J9" s="201"/>
      <c r="K9" s="39"/>
      <c r="L9" s="201"/>
      <c r="M9" s="280"/>
      <c r="N9" s="33">
        <v>1</v>
      </c>
      <c r="O9" s="29"/>
      <c r="P9" s="235"/>
      <c r="Q9" s="20"/>
      <c r="R9" s="33"/>
      <c r="S9" s="28"/>
      <c r="T9" s="201"/>
      <c r="U9" s="20"/>
      <c r="V9" s="232"/>
      <c r="W9" s="197"/>
      <c r="X9" s="197"/>
      <c r="Y9" s="280"/>
      <c r="Z9" s="230"/>
      <c r="AA9" s="41">
        <f t="shared" si="0"/>
        <v>2</v>
      </c>
      <c r="AB9" s="235">
        <f t="shared" si="1"/>
        <v>1</v>
      </c>
    </row>
    <row r="10" spans="1:28" ht="12.75">
      <c r="A10" s="224" t="str">
        <f>Registracia!B8</f>
        <v>Влад150</v>
      </c>
      <c r="B10" s="251">
        <v>1</v>
      </c>
      <c r="C10" s="264">
        <v>5</v>
      </c>
      <c r="D10" s="33"/>
      <c r="E10" s="28">
        <v>5</v>
      </c>
      <c r="F10" s="201"/>
      <c r="G10" s="20"/>
      <c r="H10" s="33"/>
      <c r="I10" s="28"/>
      <c r="J10" s="201"/>
      <c r="K10" s="39"/>
      <c r="L10" s="201"/>
      <c r="M10" s="280"/>
      <c r="N10" s="33">
        <v>2</v>
      </c>
      <c r="O10" s="29">
        <v>1</v>
      </c>
      <c r="P10" s="235"/>
      <c r="Q10" s="20">
        <v>1</v>
      </c>
      <c r="R10" s="33"/>
      <c r="S10" s="28"/>
      <c r="T10" s="201"/>
      <c r="U10" s="20"/>
      <c r="V10" s="232"/>
      <c r="W10" s="197"/>
      <c r="X10" s="197"/>
      <c r="Y10" s="280"/>
      <c r="Z10" s="230"/>
      <c r="AA10" s="41">
        <f t="shared" si="0"/>
        <v>11</v>
      </c>
      <c r="AB10" s="235">
        <f t="shared" si="1"/>
        <v>4</v>
      </c>
    </row>
    <row r="11" spans="1:28" ht="13.5" thickBot="1">
      <c r="A11" s="226" t="str">
        <f>Registracia!B9</f>
        <v>Dow_Jones</v>
      </c>
      <c r="B11" s="252">
        <v>1</v>
      </c>
      <c r="C11" s="31"/>
      <c r="D11" s="34"/>
      <c r="E11" s="30"/>
      <c r="F11" s="202"/>
      <c r="G11" s="21"/>
      <c r="H11" s="34"/>
      <c r="I11" s="30"/>
      <c r="J11" s="202"/>
      <c r="K11" s="37"/>
      <c r="L11" s="202"/>
      <c r="M11" s="280"/>
      <c r="N11" s="34"/>
      <c r="O11" s="31">
        <v>3</v>
      </c>
      <c r="P11" s="236"/>
      <c r="Q11" s="21"/>
      <c r="R11" s="34"/>
      <c r="S11" s="30"/>
      <c r="T11" s="202"/>
      <c r="U11" s="21"/>
      <c r="V11" s="233"/>
      <c r="W11" s="198"/>
      <c r="X11" s="198"/>
      <c r="Y11" s="280"/>
      <c r="Z11" s="239"/>
      <c r="AA11" s="42">
        <f t="shared" si="0"/>
        <v>1</v>
      </c>
      <c r="AB11" s="236">
        <f t="shared" si="1"/>
        <v>3</v>
      </c>
    </row>
    <row r="12" spans="1:28" ht="12.75">
      <c r="A12" s="223" t="str">
        <f>Registracia!B10</f>
        <v>Молибден</v>
      </c>
      <c r="B12" s="249">
        <v>3</v>
      </c>
      <c r="C12" s="263">
        <v>4</v>
      </c>
      <c r="D12" s="32"/>
      <c r="E12" s="26">
        <v>4</v>
      </c>
      <c r="F12" s="213"/>
      <c r="G12" s="35">
        <v>1</v>
      </c>
      <c r="H12" s="32"/>
      <c r="I12" s="26"/>
      <c r="J12" s="213"/>
      <c r="K12" s="38"/>
      <c r="L12" s="213"/>
      <c r="M12" s="280"/>
      <c r="N12" s="32">
        <v>1</v>
      </c>
      <c r="O12" s="27">
        <v>1</v>
      </c>
      <c r="P12" s="234"/>
      <c r="Q12" s="35"/>
      <c r="R12" s="32"/>
      <c r="S12" s="26"/>
      <c r="T12" s="213"/>
      <c r="U12" s="35"/>
      <c r="V12" s="231"/>
      <c r="W12" s="250"/>
      <c r="X12" s="250"/>
      <c r="Y12" s="280"/>
      <c r="Z12" s="238"/>
      <c r="AA12" s="194">
        <f t="shared" si="0"/>
        <v>12</v>
      </c>
      <c r="AB12" s="234">
        <f t="shared" si="1"/>
        <v>2</v>
      </c>
    </row>
    <row r="13" spans="1:28" ht="12.75">
      <c r="A13" s="224" t="str">
        <f>Registracia!B11</f>
        <v>фыф</v>
      </c>
      <c r="B13" s="251">
        <v>3</v>
      </c>
      <c r="C13" s="29">
        <v>2</v>
      </c>
      <c r="D13" s="33"/>
      <c r="E13" s="28">
        <v>4</v>
      </c>
      <c r="F13" s="201"/>
      <c r="G13" s="20">
        <v>2</v>
      </c>
      <c r="H13" s="33"/>
      <c r="I13" s="28">
        <v>3</v>
      </c>
      <c r="J13" s="201"/>
      <c r="K13" s="39"/>
      <c r="L13" s="201"/>
      <c r="M13" s="280"/>
      <c r="N13" s="33">
        <v>1</v>
      </c>
      <c r="O13" s="29">
        <v>1</v>
      </c>
      <c r="P13" s="235"/>
      <c r="Q13" s="20"/>
      <c r="R13" s="33"/>
      <c r="S13" s="28"/>
      <c r="T13" s="201"/>
      <c r="U13" s="20">
        <v>2</v>
      </c>
      <c r="V13" s="232"/>
      <c r="W13" s="197"/>
      <c r="X13" s="197"/>
      <c r="Y13" s="280"/>
      <c r="Z13" s="230"/>
      <c r="AA13" s="41">
        <f t="shared" si="0"/>
        <v>14</v>
      </c>
      <c r="AB13" s="235">
        <f t="shared" si="1"/>
        <v>4</v>
      </c>
    </row>
    <row r="14" spans="1:28" ht="12.75">
      <c r="A14" s="224" t="str">
        <f>Registracia!B12</f>
        <v>ScorpioN</v>
      </c>
      <c r="B14" s="251">
        <v>2</v>
      </c>
      <c r="C14" s="29"/>
      <c r="D14" s="33"/>
      <c r="E14" s="28">
        <v>1</v>
      </c>
      <c r="F14" s="201"/>
      <c r="G14" s="20"/>
      <c r="H14" s="33"/>
      <c r="I14" s="28"/>
      <c r="J14" s="201"/>
      <c r="K14" s="39"/>
      <c r="L14" s="201"/>
      <c r="M14" s="280"/>
      <c r="N14" s="33">
        <v>1</v>
      </c>
      <c r="O14" s="29"/>
      <c r="P14" s="235"/>
      <c r="Q14" s="20">
        <v>1</v>
      </c>
      <c r="R14" s="33"/>
      <c r="S14" s="28"/>
      <c r="T14" s="201"/>
      <c r="U14" s="20"/>
      <c r="V14" s="232"/>
      <c r="W14" s="197"/>
      <c r="X14" s="197"/>
      <c r="Y14" s="280"/>
      <c r="Z14" s="230"/>
      <c r="AA14" s="41">
        <f t="shared" si="0"/>
        <v>3</v>
      </c>
      <c r="AB14" s="235">
        <f t="shared" si="1"/>
        <v>2</v>
      </c>
    </row>
    <row r="15" spans="1:28" ht="13.5" thickBot="1">
      <c r="A15" s="226" t="str">
        <f>Registracia!B13</f>
        <v>Манагер</v>
      </c>
      <c r="B15" s="252">
        <v>2</v>
      </c>
      <c r="C15" s="31">
        <v>1</v>
      </c>
      <c r="D15" s="34"/>
      <c r="E15" s="30">
        <v>4</v>
      </c>
      <c r="F15" s="202"/>
      <c r="G15" s="21">
        <v>5</v>
      </c>
      <c r="H15" s="34"/>
      <c r="I15" s="30">
        <v>4</v>
      </c>
      <c r="J15" s="202"/>
      <c r="K15" s="37">
        <v>2</v>
      </c>
      <c r="L15" s="202">
        <v>4</v>
      </c>
      <c r="M15" s="280"/>
      <c r="N15" s="34">
        <v>1</v>
      </c>
      <c r="O15" s="31">
        <v>2</v>
      </c>
      <c r="P15" s="236"/>
      <c r="Q15" s="21"/>
      <c r="R15" s="34"/>
      <c r="S15" s="30"/>
      <c r="T15" s="202"/>
      <c r="U15" s="21">
        <v>3</v>
      </c>
      <c r="V15" s="233"/>
      <c r="W15" s="198">
        <v>2</v>
      </c>
      <c r="X15" s="198"/>
      <c r="Y15" s="280"/>
      <c r="Z15" s="239"/>
      <c r="AA15" s="42">
        <f t="shared" si="0"/>
        <v>22</v>
      </c>
      <c r="AB15" s="236">
        <f t="shared" si="1"/>
        <v>8</v>
      </c>
    </row>
    <row r="16" spans="1:28" ht="12.75">
      <c r="A16" s="223" t="str">
        <f>Registracia!B14</f>
        <v>Мсsiм</v>
      </c>
      <c r="B16" s="249">
        <v>2</v>
      </c>
      <c r="C16" s="27"/>
      <c r="D16" s="32"/>
      <c r="E16" s="26">
        <v>1</v>
      </c>
      <c r="F16" s="213"/>
      <c r="G16" s="35"/>
      <c r="H16" s="32"/>
      <c r="I16" s="26"/>
      <c r="J16" s="213"/>
      <c r="K16" s="38"/>
      <c r="L16" s="213"/>
      <c r="M16" s="280"/>
      <c r="N16" s="32">
        <v>1</v>
      </c>
      <c r="O16" s="27"/>
      <c r="P16" s="234"/>
      <c r="Q16" s="35">
        <v>3</v>
      </c>
      <c r="R16" s="32"/>
      <c r="S16" s="26"/>
      <c r="T16" s="213"/>
      <c r="U16" s="35"/>
      <c r="V16" s="231"/>
      <c r="W16" s="250"/>
      <c r="X16" s="250"/>
      <c r="Y16" s="280"/>
      <c r="Z16" s="238"/>
      <c r="AA16" s="194">
        <f t="shared" si="0"/>
        <v>3</v>
      </c>
      <c r="AB16" s="234">
        <f t="shared" si="1"/>
        <v>4</v>
      </c>
    </row>
    <row r="17" spans="1:28" ht="12.75">
      <c r="A17" s="224" t="str">
        <f>Registracia!B15</f>
        <v>Герцын</v>
      </c>
      <c r="B17" s="251">
        <v>2</v>
      </c>
      <c r="C17" s="29"/>
      <c r="D17" s="33"/>
      <c r="E17" s="28"/>
      <c r="F17" s="201"/>
      <c r="G17" s="20"/>
      <c r="H17" s="33"/>
      <c r="I17" s="28"/>
      <c r="J17" s="201"/>
      <c r="K17" s="39"/>
      <c r="L17" s="201"/>
      <c r="M17" s="280"/>
      <c r="N17" s="33">
        <v>2</v>
      </c>
      <c r="O17" s="29"/>
      <c r="P17" s="235"/>
      <c r="Q17" s="20"/>
      <c r="R17" s="33"/>
      <c r="S17" s="28"/>
      <c r="T17" s="201"/>
      <c r="U17" s="20"/>
      <c r="V17" s="232"/>
      <c r="W17" s="197"/>
      <c r="X17" s="197"/>
      <c r="Y17" s="280"/>
      <c r="Z17" s="230"/>
      <c r="AA17" s="41">
        <f t="shared" si="0"/>
        <v>2</v>
      </c>
      <c r="AB17" s="235">
        <f t="shared" si="1"/>
        <v>2</v>
      </c>
    </row>
    <row r="18" spans="1:28" ht="12.75">
      <c r="A18" s="224" t="str">
        <f>Registracia!B16</f>
        <v>Shalke_04</v>
      </c>
      <c r="B18" s="251">
        <v>1</v>
      </c>
      <c r="C18" s="29">
        <v>2</v>
      </c>
      <c r="D18" s="33"/>
      <c r="E18" s="28">
        <v>4</v>
      </c>
      <c r="F18" s="201"/>
      <c r="G18" s="262">
        <v>4</v>
      </c>
      <c r="H18" s="33"/>
      <c r="I18" s="28">
        <v>2</v>
      </c>
      <c r="J18" s="201"/>
      <c r="K18" s="39"/>
      <c r="L18" s="201"/>
      <c r="M18" s="280"/>
      <c r="N18" s="33">
        <v>2</v>
      </c>
      <c r="O18" s="29">
        <v>2</v>
      </c>
      <c r="P18" s="235"/>
      <c r="Q18" s="20"/>
      <c r="R18" s="33"/>
      <c r="S18" s="28">
        <v>1</v>
      </c>
      <c r="T18" s="201"/>
      <c r="U18" s="20"/>
      <c r="V18" s="232"/>
      <c r="W18" s="197"/>
      <c r="X18" s="197"/>
      <c r="Y18" s="280"/>
      <c r="Z18" s="230"/>
      <c r="AA18" s="41">
        <f t="shared" si="0"/>
        <v>13</v>
      </c>
      <c r="AB18" s="235">
        <f t="shared" si="1"/>
        <v>5</v>
      </c>
    </row>
    <row r="19" spans="1:28" ht="13.5" thickBot="1">
      <c r="A19" s="226" t="str">
        <f>Registracia!B17</f>
        <v>Bad</v>
      </c>
      <c r="B19" s="252"/>
      <c r="C19" s="31"/>
      <c r="D19" s="34"/>
      <c r="E19" s="30"/>
      <c r="F19" s="202"/>
      <c r="G19" s="21"/>
      <c r="H19" s="34"/>
      <c r="I19" s="30"/>
      <c r="J19" s="202"/>
      <c r="K19" s="37"/>
      <c r="L19" s="202"/>
      <c r="M19" s="280"/>
      <c r="N19" s="34">
        <v>1</v>
      </c>
      <c r="O19" s="31">
        <v>1</v>
      </c>
      <c r="P19" s="236"/>
      <c r="Q19" s="21"/>
      <c r="R19" s="34"/>
      <c r="S19" s="30"/>
      <c r="T19" s="202"/>
      <c r="U19" s="21"/>
      <c r="V19" s="233"/>
      <c r="W19" s="198"/>
      <c r="X19" s="198"/>
      <c r="Y19" s="280"/>
      <c r="Z19" s="239"/>
      <c r="AA19" s="42">
        <f t="shared" si="0"/>
        <v>0</v>
      </c>
      <c r="AB19" s="236">
        <f t="shared" si="1"/>
        <v>2</v>
      </c>
    </row>
    <row r="20" spans="1:28" ht="12.75">
      <c r="A20" s="223" t="str">
        <f>Registracia!B18</f>
        <v>Toha</v>
      </c>
      <c r="B20" s="249">
        <v>1</v>
      </c>
      <c r="C20" s="27">
        <v>2</v>
      </c>
      <c r="D20" s="32"/>
      <c r="E20" s="26">
        <v>4</v>
      </c>
      <c r="F20" s="213"/>
      <c r="G20" s="35">
        <v>2</v>
      </c>
      <c r="H20" s="32"/>
      <c r="I20" s="26"/>
      <c r="J20" s="213"/>
      <c r="K20" s="38"/>
      <c r="L20" s="213"/>
      <c r="M20" s="280"/>
      <c r="N20" s="32">
        <v>1</v>
      </c>
      <c r="O20" s="27">
        <v>1</v>
      </c>
      <c r="P20" s="234"/>
      <c r="Q20" s="35">
        <v>1</v>
      </c>
      <c r="R20" s="32"/>
      <c r="S20" s="26"/>
      <c r="T20" s="213"/>
      <c r="U20" s="35"/>
      <c r="V20" s="231"/>
      <c r="W20" s="250"/>
      <c r="X20" s="250"/>
      <c r="Y20" s="280"/>
      <c r="Z20" s="238"/>
      <c r="AA20" s="194">
        <f t="shared" si="0"/>
        <v>9</v>
      </c>
      <c r="AB20" s="234">
        <f t="shared" si="1"/>
        <v>3</v>
      </c>
    </row>
    <row r="21" spans="1:28" ht="12.75">
      <c r="A21" s="224" t="str">
        <f>Registracia!B19</f>
        <v>Zdazz</v>
      </c>
      <c r="B21" s="19">
        <v>2</v>
      </c>
      <c r="C21" s="265">
        <v>5</v>
      </c>
      <c r="D21" s="33"/>
      <c r="E21" s="28">
        <v>1</v>
      </c>
      <c r="F21" s="201"/>
      <c r="G21" s="20"/>
      <c r="H21" s="33"/>
      <c r="I21" s="28"/>
      <c r="J21" s="201"/>
      <c r="K21" s="39"/>
      <c r="L21" s="201"/>
      <c r="M21" s="280"/>
      <c r="N21" s="33"/>
      <c r="O21" s="29"/>
      <c r="P21" s="235"/>
      <c r="Q21" s="20"/>
      <c r="R21" s="33"/>
      <c r="S21" s="28"/>
      <c r="T21" s="201"/>
      <c r="U21" s="20"/>
      <c r="V21" s="232"/>
      <c r="W21" s="197"/>
      <c r="X21" s="197"/>
      <c r="Y21" s="280"/>
      <c r="Z21" s="230"/>
      <c r="AA21" s="41">
        <f>SUM(C21:L21)</f>
        <v>6</v>
      </c>
      <c r="AB21" s="235">
        <f t="shared" si="1"/>
        <v>0</v>
      </c>
    </row>
    <row r="22" spans="1:28" ht="12.75">
      <c r="A22" s="227">
        <f>Registracia!B20</f>
        <v>0</v>
      </c>
      <c r="B22" s="153"/>
      <c r="C22" s="155"/>
      <c r="D22" s="157"/>
      <c r="E22" s="154"/>
      <c r="F22" s="228"/>
      <c r="G22" s="229"/>
      <c r="H22" s="157"/>
      <c r="I22" s="154"/>
      <c r="J22" s="228"/>
      <c r="K22" s="156"/>
      <c r="L22" s="228"/>
      <c r="M22" s="280"/>
      <c r="N22" s="157"/>
      <c r="O22" s="155"/>
      <c r="P22" s="241"/>
      <c r="Q22" s="229"/>
      <c r="R22" s="157"/>
      <c r="S22" s="154"/>
      <c r="T22" s="228"/>
      <c r="U22" s="229"/>
      <c r="V22" s="230"/>
      <c r="W22" s="237"/>
      <c r="X22" s="237"/>
      <c r="Y22" s="280"/>
      <c r="Z22" s="230"/>
      <c r="AA22" s="41"/>
      <c r="AB22" s="235"/>
    </row>
    <row r="23" spans="1:28" ht="13.5" thickBot="1">
      <c r="A23" s="226" t="str">
        <f>Registracia!B21</f>
        <v>Люб. Блондинок</v>
      </c>
      <c r="B23" s="252">
        <v>3</v>
      </c>
      <c r="C23" s="31">
        <v>4</v>
      </c>
      <c r="D23" s="34"/>
      <c r="E23" s="30">
        <v>4</v>
      </c>
      <c r="F23" s="202"/>
      <c r="G23" s="21">
        <v>2</v>
      </c>
      <c r="H23" s="34"/>
      <c r="I23" s="30"/>
      <c r="J23" s="202"/>
      <c r="K23" s="37"/>
      <c r="L23" s="202"/>
      <c r="M23" s="280"/>
      <c r="N23" s="34"/>
      <c r="O23" s="31"/>
      <c r="P23" s="236"/>
      <c r="Q23" s="21">
        <v>1</v>
      </c>
      <c r="R23" s="34"/>
      <c r="S23" s="30">
        <v>1</v>
      </c>
      <c r="T23" s="202"/>
      <c r="U23" s="21"/>
      <c r="V23" s="233"/>
      <c r="W23" s="198"/>
      <c r="X23" s="198"/>
      <c r="Y23" s="280"/>
      <c r="Z23" s="239"/>
      <c r="AA23" s="42">
        <f t="shared" si="0"/>
        <v>13</v>
      </c>
      <c r="AB23" s="236">
        <f t="shared" si="1"/>
        <v>2</v>
      </c>
    </row>
    <row r="24" spans="1:28" ht="12.75">
      <c r="A24" s="223" t="str">
        <f>Registracia!B22</f>
        <v>Craig</v>
      </c>
      <c r="B24" s="249">
        <v>3</v>
      </c>
      <c r="C24" s="27">
        <v>3</v>
      </c>
      <c r="D24" s="32"/>
      <c r="E24" s="26"/>
      <c r="F24" s="213"/>
      <c r="G24" s="35"/>
      <c r="H24" s="32"/>
      <c r="I24" s="26"/>
      <c r="J24" s="213"/>
      <c r="K24" s="38"/>
      <c r="L24" s="213"/>
      <c r="M24" s="280"/>
      <c r="N24" s="32"/>
      <c r="O24" s="27"/>
      <c r="P24" s="234"/>
      <c r="Q24" s="35"/>
      <c r="R24" s="32"/>
      <c r="S24" s="26"/>
      <c r="T24" s="213"/>
      <c r="U24" s="35"/>
      <c r="V24" s="231"/>
      <c r="W24" s="250"/>
      <c r="X24" s="250"/>
      <c r="Y24" s="280"/>
      <c r="Z24" s="238"/>
      <c r="AA24" s="194">
        <f t="shared" si="0"/>
        <v>6</v>
      </c>
      <c r="AB24" s="234">
        <f t="shared" si="1"/>
        <v>0</v>
      </c>
    </row>
    <row r="25" spans="1:28" ht="12.75">
      <c r="A25" s="224" t="str">
        <f>Registracia!B23</f>
        <v>Camry</v>
      </c>
      <c r="B25" s="251">
        <v>2</v>
      </c>
      <c r="C25" s="29">
        <v>4</v>
      </c>
      <c r="D25" s="33"/>
      <c r="E25" s="28"/>
      <c r="F25" s="201"/>
      <c r="G25" s="20"/>
      <c r="H25" s="33"/>
      <c r="I25" s="28"/>
      <c r="J25" s="201"/>
      <c r="K25" s="39"/>
      <c r="L25" s="201"/>
      <c r="M25" s="280"/>
      <c r="N25" s="33">
        <v>2</v>
      </c>
      <c r="O25" s="29"/>
      <c r="P25" s="235"/>
      <c r="Q25" s="20"/>
      <c r="R25" s="33"/>
      <c r="S25" s="28"/>
      <c r="T25" s="201"/>
      <c r="U25" s="20"/>
      <c r="V25" s="232"/>
      <c r="W25" s="197"/>
      <c r="X25" s="197"/>
      <c r="Y25" s="280"/>
      <c r="Z25" s="230"/>
      <c r="AA25" s="41">
        <f t="shared" si="0"/>
        <v>6</v>
      </c>
      <c r="AB25" s="235">
        <f t="shared" si="1"/>
        <v>2</v>
      </c>
    </row>
    <row r="26" spans="1:28" ht="12.75">
      <c r="A26" s="224" t="str">
        <f>Registracia!B24</f>
        <v>Desperado</v>
      </c>
      <c r="B26" s="251">
        <v>2</v>
      </c>
      <c r="C26" s="29">
        <v>2</v>
      </c>
      <c r="D26" s="33"/>
      <c r="E26" s="28">
        <v>2</v>
      </c>
      <c r="F26" s="201"/>
      <c r="G26" s="20"/>
      <c r="H26" s="33"/>
      <c r="I26" s="28"/>
      <c r="J26" s="201"/>
      <c r="K26" s="39"/>
      <c r="L26" s="201"/>
      <c r="M26" s="280"/>
      <c r="N26" s="33">
        <v>1</v>
      </c>
      <c r="O26" s="29"/>
      <c r="P26" s="235"/>
      <c r="Q26" s="20">
        <v>2</v>
      </c>
      <c r="R26" s="33"/>
      <c r="S26" s="28"/>
      <c r="T26" s="201"/>
      <c r="U26" s="20"/>
      <c r="V26" s="232"/>
      <c r="W26" s="197"/>
      <c r="X26" s="197"/>
      <c r="Y26" s="280"/>
      <c r="Z26" s="230"/>
      <c r="AA26" s="41">
        <f t="shared" si="0"/>
        <v>6</v>
      </c>
      <c r="AB26" s="235">
        <f t="shared" si="1"/>
        <v>3</v>
      </c>
    </row>
    <row r="27" spans="1:28" ht="13.5" thickBot="1">
      <c r="A27" s="226" t="str">
        <f>Registracia!B25</f>
        <v>Goal</v>
      </c>
      <c r="B27" s="252">
        <v>1</v>
      </c>
      <c r="C27" s="31">
        <v>1</v>
      </c>
      <c r="D27" s="34"/>
      <c r="E27" s="30"/>
      <c r="F27" s="202"/>
      <c r="G27" s="21"/>
      <c r="H27" s="34"/>
      <c r="I27" s="30"/>
      <c r="J27" s="202"/>
      <c r="K27" s="37"/>
      <c r="L27" s="202"/>
      <c r="M27" s="280"/>
      <c r="N27" s="34">
        <v>1</v>
      </c>
      <c r="O27" s="31"/>
      <c r="P27" s="236"/>
      <c r="Q27" s="21"/>
      <c r="R27" s="34"/>
      <c r="S27" s="30"/>
      <c r="T27" s="202"/>
      <c r="U27" s="21"/>
      <c r="V27" s="233"/>
      <c r="W27" s="198"/>
      <c r="X27" s="198"/>
      <c r="Y27" s="280"/>
      <c r="Z27" s="239"/>
      <c r="AA27" s="42">
        <f t="shared" si="0"/>
        <v>2</v>
      </c>
      <c r="AB27" s="236">
        <f t="shared" si="1"/>
        <v>1</v>
      </c>
    </row>
    <row r="28" spans="1:28" ht="12.75">
      <c r="A28" s="223" t="str">
        <f>Registracia!B26</f>
        <v>Dzepo</v>
      </c>
      <c r="B28" s="249">
        <v>2</v>
      </c>
      <c r="C28" s="27">
        <v>1</v>
      </c>
      <c r="D28" s="32"/>
      <c r="E28" s="26"/>
      <c r="F28" s="213"/>
      <c r="G28" s="35"/>
      <c r="H28" s="32"/>
      <c r="I28" s="26"/>
      <c r="J28" s="213"/>
      <c r="K28" s="38"/>
      <c r="L28" s="213"/>
      <c r="M28" s="280"/>
      <c r="N28" s="32">
        <v>2</v>
      </c>
      <c r="O28" s="27">
        <v>1</v>
      </c>
      <c r="P28" s="234"/>
      <c r="Q28" s="35"/>
      <c r="R28" s="32"/>
      <c r="S28" s="26"/>
      <c r="T28" s="213"/>
      <c r="U28" s="35"/>
      <c r="V28" s="231"/>
      <c r="W28" s="250"/>
      <c r="X28" s="250"/>
      <c r="Y28" s="280"/>
      <c r="Z28" s="238"/>
      <c r="AA28" s="194">
        <f t="shared" si="0"/>
        <v>3</v>
      </c>
      <c r="AB28" s="234">
        <f t="shared" si="1"/>
        <v>3</v>
      </c>
    </row>
    <row r="29" spans="1:28" ht="12.75">
      <c r="A29" s="224" t="str">
        <f>Registracia!B27</f>
        <v>Сахар</v>
      </c>
      <c r="B29" s="251">
        <v>1</v>
      </c>
      <c r="C29" s="29">
        <v>2</v>
      </c>
      <c r="D29" s="33"/>
      <c r="E29" s="28"/>
      <c r="F29" s="201"/>
      <c r="G29" s="20"/>
      <c r="H29" s="33"/>
      <c r="I29" s="28"/>
      <c r="J29" s="201"/>
      <c r="K29" s="39"/>
      <c r="L29" s="201"/>
      <c r="M29" s="280"/>
      <c r="N29" s="33">
        <v>1</v>
      </c>
      <c r="O29" s="29"/>
      <c r="P29" s="235"/>
      <c r="Q29" s="20"/>
      <c r="R29" s="33"/>
      <c r="S29" s="28"/>
      <c r="T29" s="201"/>
      <c r="U29" s="20"/>
      <c r="V29" s="232"/>
      <c r="W29" s="197"/>
      <c r="X29" s="197"/>
      <c r="Y29" s="280"/>
      <c r="Z29" s="230"/>
      <c r="AA29" s="41">
        <f t="shared" si="0"/>
        <v>3</v>
      </c>
      <c r="AB29" s="235">
        <f t="shared" si="1"/>
        <v>1</v>
      </c>
    </row>
    <row r="30" spans="1:28" ht="12.75">
      <c r="A30" s="224" t="str">
        <f>Registracia!B28</f>
        <v>Nyanok</v>
      </c>
      <c r="B30" s="251">
        <v>4</v>
      </c>
      <c r="C30" s="29">
        <v>1</v>
      </c>
      <c r="D30" s="33"/>
      <c r="E30" s="28">
        <v>4</v>
      </c>
      <c r="F30" s="201"/>
      <c r="G30" s="20"/>
      <c r="H30" s="33"/>
      <c r="I30" s="28"/>
      <c r="J30" s="201"/>
      <c r="K30" s="39"/>
      <c r="L30" s="201"/>
      <c r="M30" s="280"/>
      <c r="N30" s="33">
        <v>2</v>
      </c>
      <c r="O30" s="29"/>
      <c r="P30" s="235"/>
      <c r="Q30" s="20"/>
      <c r="R30" s="33"/>
      <c r="S30" s="28"/>
      <c r="T30" s="201"/>
      <c r="U30" s="20"/>
      <c r="V30" s="232"/>
      <c r="W30" s="197"/>
      <c r="X30" s="197"/>
      <c r="Y30" s="280"/>
      <c r="Z30" s="230"/>
      <c r="AA30" s="41">
        <f t="shared" si="0"/>
        <v>9</v>
      </c>
      <c r="AB30" s="235">
        <f t="shared" si="1"/>
        <v>2</v>
      </c>
    </row>
    <row r="31" spans="1:28" ht="13.5" thickBot="1">
      <c r="A31" s="226" t="str">
        <f>Registracia!B29</f>
        <v>Юра</v>
      </c>
      <c r="B31" s="252"/>
      <c r="C31" s="31">
        <v>3</v>
      </c>
      <c r="D31" s="34"/>
      <c r="E31" s="30"/>
      <c r="F31" s="202"/>
      <c r="G31" s="21"/>
      <c r="H31" s="34"/>
      <c r="I31" s="30"/>
      <c r="J31" s="202"/>
      <c r="K31" s="37"/>
      <c r="L31" s="202"/>
      <c r="M31" s="280"/>
      <c r="N31" s="34">
        <v>1</v>
      </c>
      <c r="O31" s="31"/>
      <c r="P31" s="236"/>
      <c r="Q31" s="21"/>
      <c r="R31" s="34"/>
      <c r="S31" s="30"/>
      <c r="T31" s="202"/>
      <c r="U31" s="21"/>
      <c r="V31" s="233"/>
      <c r="W31" s="198"/>
      <c r="X31" s="198"/>
      <c r="Y31" s="280"/>
      <c r="Z31" s="239"/>
      <c r="AA31" s="248">
        <f t="shared" si="0"/>
        <v>3</v>
      </c>
      <c r="AB31" s="236">
        <f>SUM(N31:X31)</f>
        <v>1</v>
      </c>
    </row>
    <row r="32" spans="1:28" ht="12.75">
      <c r="A32" s="224" t="str">
        <f>Registracia!B30</f>
        <v>Марийка</v>
      </c>
      <c r="B32" s="253">
        <v>2</v>
      </c>
      <c r="C32" s="151">
        <v>3</v>
      </c>
      <c r="D32" s="152"/>
      <c r="E32" s="150"/>
      <c r="F32" s="205"/>
      <c r="G32" s="254"/>
      <c r="H32" s="152"/>
      <c r="I32" s="150"/>
      <c r="J32" s="205"/>
      <c r="K32" s="141"/>
      <c r="L32" s="205"/>
      <c r="M32" s="280"/>
      <c r="N32" s="152">
        <v>1</v>
      </c>
      <c r="O32" s="151">
        <v>1</v>
      </c>
      <c r="P32" s="243"/>
      <c r="Q32" s="254"/>
      <c r="R32" s="152"/>
      <c r="S32" s="150"/>
      <c r="T32" s="205"/>
      <c r="U32" s="254"/>
      <c r="V32" s="255"/>
      <c r="W32" s="256"/>
      <c r="X32" s="256"/>
      <c r="Y32" s="280"/>
      <c r="Z32" s="242"/>
      <c r="AA32" s="40">
        <f>SUM(B32:L32)</f>
        <v>5</v>
      </c>
      <c r="AB32" s="243">
        <f>SUM(N32:X32)</f>
        <v>2</v>
      </c>
    </row>
    <row r="33" spans="1:28" ht="12.75">
      <c r="A33" s="224" t="str">
        <f>Registracia!B31</f>
        <v>Печатник</v>
      </c>
      <c r="B33" s="251">
        <v>1</v>
      </c>
      <c r="C33" s="264">
        <v>3</v>
      </c>
      <c r="D33" s="33"/>
      <c r="E33" s="28">
        <v>2</v>
      </c>
      <c r="F33" s="201"/>
      <c r="G33" s="262">
        <v>6</v>
      </c>
      <c r="H33" s="33"/>
      <c r="I33" s="28">
        <v>4</v>
      </c>
      <c r="J33" s="201"/>
      <c r="K33" s="39">
        <v>3</v>
      </c>
      <c r="L33" s="201">
        <v>2</v>
      </c>
      <c r="M33" s="280"/>
      <c r="N33" s="33">
        <v>2</v>
      </c>
      <c r="O33" s="29"/>
      <c r="P33" s="235"/>
      <c r="Q33" s="20">
        <v>1</v>
      </c>
      <c r="R33" s="33"/>
      <c r="S33" s="28">
        <v>2</v>
      </c>
      <c r="T33" s="201"/>
      <c r="U33" s="20"/>
      <c r="V33" s="232"/>
      <c r="W33" s="197">
        <v>2</v>
      </c>
      <c r="X33" s="197">
        <v>1</v>
      </c>
      <c r="Y33" s="280"/>
      <c r="Z33" s="230"/>
      <c r="AA33" s="41">
        <f>SUM(B33:L33)</f>
        <v>21</v>
      </c>
      <c r="AB33" s="235">
        <f>SUM(N33:X33)</f>
        <v>8</v>
      </c>
    </row>
    <row r="34" spans="1:28" ht="12.75">
      <c r="A34" s="224" t="str">
        <f>Registracia!B32</f>
        <v>OFL</v>
      </c>
      <c r="B34" s="251">
        <v>2</v>
      </c>
      <c r="C34" s="264">
        <v>3</v>
      </c>
      <c r="D34" s="33"/>
      <c r="E34" s="28"/>
      <c r="F34" s="201"/>
      <c r="G34" s="20"/>
      <c r="H34" s="33"/>
      <c r="I34" s="28"/>
      <c r="J34" s="201"/>
      <c r="K34" s="39"/>
      <c r="L34" s="201"/>
      <c r="M34" s="280"/>
      <c r="N34" s="33">
        <v>1</v>
      </c>
      <c r="O34" s="29"/>
      <c r="P34" s="235"/>
      <c r="Q34" s="20"/>
      <c r="R34" s="33"/>
      <c r="S34" s="28"/>
      <c r="T34" s="201"/>
      <c r="U34" s="20"/>
      <c r="V34" s="232"/>
      <c r="W34" s="197"/>
      <c r="X34" s="197"/>
      <c r="Y34" s="280"/>
      <c r="Z34" s="230"/>
      <c r="AA34" s="41">
        <f>SUM(B34:L34)</f>
        <v>5</v>
      </c>
      <c r="AB34" s="235">
        <f>SUM(N34:X34)</f>
        <v>1</v>
      </c>
    </row>
    <row r="35" spans="1:28" ht="13.5" thickBot="1">
      <c r="A35" s="226" t="str">
        <f>Registracia!B33</f>
        <v>Snout</v>
      </c>
      <c r="B35" s="252">
        <v>4</v>
      </c>
      <c r="C35" s="31">
        <v>4</v>
      </c>
      <c r="D35" s="34"/>
      <c r="E35" s="30">
        <v>1</v>
      </c>
      <c r="F35" s="202"/>
      <c r="G35" s="21"/>
      <c r="H35" s="34"/>
      <c r="I35" s="30"/>
      <c r="J35" s="202"/>
      <c r="K35" s="37"/>
      <c r="L35" s="202"/>
      <c r="M35" s="284"/>
      <c r="N35" s="34">
        <v>1</v>
      </c>
      <c r="O35" s="31">
        <v>1</v>
      </c>
      <c r="P35" s="236"/>
      <c r="Q35" s="21">
        <v>3</v>
      </c>
      <c r="R35" s="34"/>
      <c r="S35" s="30"/>
      <c r="T35" s="202"/>
      <c r="U35" s="21"/>
      <c r="V35" s="233"/>
      <c r="W35" s="198"/>
      <c r="X35" s="198"/>
      <c r="Y35" s="284"/>
      <c r="Z35" s="239"/>
      <c r="AA35" s="42">
        <f>SUM(B35:L35)</f>
        <v>9</v>
      </c>
      <c r="AB35" s="236">
        <f>SUM(N35:X35)</f>
        <v>5</v>
      </c>
    </row>
    <row r="37" spans="1:5" ht="12.75">
      <c r="A37" s="93" t="s">
        <v>148</v>
      </c>
      <c r="B37" s="94" t="s">
        <v>145</v>
      </c>
      <c r="C37" s="266" t="s">
        <v>146</v>
      </c>
      <c r="D37" s="92" t="s">
        <v>147</v>
      </c>
      <c r="E37" s="163" t="s">
        <v>147</v>
      </c>
    </row>
  </sheetData>
  <mergeCells count="14">
    <mergeCell ref="E2:F2"/>
    <mergeCell ref="G2:H2"/>
    <mergeCell ref="I2:J2"/>
    <mergeCell ref="K2:L2"/>
    <mergeCell ref="A1:A3"/>
    <mergeCell ref="Z1:AB2"/>
    <mergeCell ref="W2:X2"/>
    <mergeCell ref="N1:X1"/>
    <mergeCell ref="N2:P2"/>
    <mergeCell ref="Q2:R2"/>
    <mergeCell ref="S2:T2"/>
    <mergeCell ref="U2:V2"/>
    <mergeCell ref="B2:D2"/>
    <mergeCell ref="B1:L1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A3"/>
    </sheetView>
  </sheetViews>
  <sheetFormatPr defaultColWidth="9.140625" defaultRowHeight="12.75"/>
  <cols>
    <col min="1" max="1" width="19.140625" style="8" customWidth="1"/>
    <col min="2" max="2" width="6.7109375" style="0" customWidth="1"/>
    <col min="3" max="3" width="6.00390625" style="0" customWidth="1"/>
    <col min="4" max="4" width="6.421875" style="0" hidden="1" customWidth="1"/>
    <col min="5" max="5" width="6.57421875" style="0" customWidth="1"/>
    <col min="6" max="6" width="6.421875" style="0" hidden="1" customWidth="1"/>
    <col min="7" max="7" width="5.8515625" style="0" customWidth="1"/>
    <col min="8" max="8" width="6.00390625" style="0" hidden="1" customWidth="1"/>
    <col min="9" max="9" width="6.57421875" style="0" customWidth="1"/>
    <col min="10" max="10" width="0.13671875" style="0" hidden="1" customWidth="1"/>
    <col min="11" max="11" width="6.140625" style="0" customWidth="1"/>
    <col min="12" max="12" width="5.8515625" style="0" customWidth="1"/>
    <col min="13" max="13" width="9.7109375" style="0" customWidth="1"/>
  </cols>
  <sheetData>
    <row r="1" spans="1:13" ht="13.5" thickBot="1">
      <c r="A1" s="350" t="s">
        <v>6</v>
      </c>
      <c r="B1" s="339" t="s">
        <v>151</v>
      </c>
      <c r="C1" s="340"/>
      <c r="D1" s="340"/>
      <c r="E1" s="340"/>
      <c r="F1" s="340"/>
      <c r="G1" s="340"/>
      <c r="H1" s="340"/>
      <c r="I1" s="340"/>
      <c r="J1" s="340"/>
      <c r="K1" s="340"/>
      <c r="L1" s="351"/>
      <c r="M1" s="321" t="s">
        <v>152</v>
      </c>
    </row>
    <row r="2" spans="1:13" ht="13.5" thickBot="1">
      <c r="A2" s="350"/>
      <c r="B2" s="307" t="s">
        <v>93</v>
      </c>
      <c r="C2" s="308"/>
      <c r="D2" s="309"/>
      <c r="E2" s="352" t="s">
        <v>94</v>
      </c>
      <c r="F2" s="353"/>
      <c r="G2" s="352" t="s">
        <v>95</v>
      </c>
      <c r="H2" s="353"/>
      <c r="I2" s="352" t="s">
        <v>96</v>
      </c>
      <c r="J2" s="353"/>
      <c r="K2" s="354" t="s">
        <v>46</v>
      </c>
      <c r="L2" s="355"/>
      <c r="M2" s="322"/>
    </row>
    <row r="3" spans="1:13" ht="13.5" thickBot="1">
      <c r="A3" s="327"/>
      <c r="B3" s="85" t="s">
        <v>1</v>
      </c>
      <c r="C3" s="86" t="s">
        <v>2</v>
      </c>
      <c r="D3" s="87" t="s">
        <v>3</v>
      </c>
      <c r="E3" s="85" t="s">
        <v>1</v>
      </c>
      <c r="F3" s="87" t="s">
        <v>2</v>
      </c>
      <c r="G3" s="85" t="s">
        <v>1</v>
      </c>
      <c r="H3" s="87" t="s">
        <v>2</v>
      </c>
      <c r="I3" s="85" t="s">
        <v>1</v>
      </c>
      <c r="J3" s="288" t="s">
        <v>2</v>
      </c>
      <c r="K3" s="289" t="s">
        <v>1</v>
      </c>
      <c r="L3" s="290" t="s">
        <v>2</v>
      </c>
      <c r="M3" s="327"/>
    </row>
    <row r="4" spans="1:13" ht="12.75">
      <c r="A4" s="22" t="str">
        <f>Registracia!B2</f>
        <v>Alex Green</v>
      </c>
      <c r="B4" s="28">
        <v>86</v>
      </c>
      <c r="C4" s="28">
        <v>143</v>
      </c>
      <c r="D4" s="27"/>
      <c r="E4" s="38"/>
      <c r="F4" s="27"/>
      <c r="G4" s="38"/>
      <c r="H4" s="27"/>
      <c r="I4" s="38"/>
      <c r="J4" s="213"/>
      <c r="K4" s="38"/>
      <c r="L4" s="27"/>
      <c r="M4" s="188">
        <f>SUM(B4:L4)/2</f>
        <v>114.5</v>
      </c>
    </row>
    <row r="5" spans="1:13" ht="12.75">
      <c r="A5" s="36" t="str">
        <f>Registracia!B3</f>
        <v>Вольдемар</v>
      </c>
      <c r="B5" s="28">
        <v>137</v>
      </c>
      <c r="C5" s="28">
        <v>86</v>
      </c>
      <c r="D5" s="29"/>
      <c r="E5" s="39"/>
      <c r="F5" s="29"/>
      <c r="G5" s="39"/>
      <c r="H5" s="29"/>
      <c r="I5" s="39"/>
      <c r="J5" s="201"/>
      <c r="K5" s="39"/>
      <c r="L5" s="29"/>
      <c r="M5" s="291">
        <f>SUM(B5:L5)/2</f>
        <v>111.5</v>
      </c>
    </row>
    <row r="6" spans="1:13" ht="12.75">
      <c r="A6" s="36" t="str">
        <f>Registracia!B4</f>
        <v>Outrider</v>
      </c>
      <c r="B6" s="28">
        <v>127</v>
      </c>
      <c r="C6" s="28">
        <v>100</v>
      </c>
      <c r="D6" s="29"/>
      <c r="E6" s="39"/>
      <c r="F6" s="29"/>
      <c r="G6" s="39"/>
      <c r="H6" s="29"/>
      <c r="I6" s="39"/>
      <c r="J6" s="201"/>
      <c r="K6" s="39"/>
      <c r="L6" s="29"/>
      <c r="M6" s="292">
        <f>SUM(B6:L6)/2</f>
        <v>113.5</v>
      </c>
    </row>
    <row r="7" spans="1:13" ht="13.5" thickBot="1">
      <c r="A7" s="165">
        <f>Registracia!B5</f>
        <v>0</v>
      </c>
      <c r="B7" s="37"/>
      <c r="C7" s="30"/>
      <c r="D7" s="31"/>
      <c r="E7" s="37"/>
      <c r="F7" s="31"/>
      <c r="G7" s="37"/>
      <c r="H7" s="31"/>
      <c r="I7" s="37"/>
      <c r="J7" s="202"/>
      <c r="K7" s="37"/>
      <c r="L7" s="31"/>
      <c r="M7" s="293"/>
    </row>
    <row r="8" spans="1:13" ht="12.75">
      <c r="A8" s="22" t="str">
        <f>Registracia!B6</f>
        <v>Koztya</v>
      </c>
      <c r="B8" s="28">
        <v>141</v>
      </c>
      <c r="C8" s="28">
        <v>152</v>
      </c>
      <c r="D8" s="27"/>
      <c r="E8" s="38">
        <v>125</v>
      </c>
      <c r="F8" s="27"/>
      <c r="G8" s="38"/>
      <c r="H8" s="27"/>
      <c r="I8" s="38"/>
      <c r="J8" s="213"/>
      <c r="K8" s="38"/>
      <c r="L8" s="27"/>
      <c r="M8" s="188">
        <f>SUM(B8:L8)/3</f>
        <v>139.33333333333334</v>
      </c>
    </row>
    <row r="9" spans="1:15" ht="12.75">
      <c r="A9" s="36" t="str">
        <f>Registracia!B7</f>
        <v>basq_et</v>
      </c>
      <c r="B9" s="28">
        <v>108</v>
      </c>
      <c r="C9" s="28">
        <v>105</v>
      </c>
      <c r="D9" s="29"/>
      <c r="E9" s="39"/>
      <c r="F9" s="29"/>
      <c r="G9" s="39"/>
      <c r="H9" s="29"/>
      <c r="I9" s="39"/>
      <c r="J9" s="201"/>
      <c r="K9" s="39"/>
      <c r="L9" s="29"/>
      <c r="M9" s="291">
        <f>SUM(B9:L9)/2</f>
        <v>106.5</v>
      </c>
      <c r="O9" s="17"/>
    </row>
    <row r="10" spans="1:15" ht="12.75">
      <c r="A10" s="36" t="str">
        <f>Registracia!B8</f>
        <v>Влад150</v>
      </c>
      <c r="B10" s="28">
        <v>162</v>
      </c>
      <c r="C10" s="28">
        <v>125</v>
      </c>
      <c r="D10" s="29"/>
      <c r="E10" s="39">
        <v>166</v>
      </c>
      <c r="F10" s="29"/>
      <c r="G10" s="39"/>
      <c r="H10" s="29"/>
      <c r="I10" s="39"/>
      <c r="J10" s="201"/>
      <c r="K10" s="39"/>
      <c r="L10" s="29"/>
      <c r="M10" s="189">
        <f>SUM(B10:L10)/3</f>
        <v>151</v>
      </c>
      <c r="O10" s="17"/>
    </row>
    <row r="11" spans="1:15" ht="13.5" thickBot="1">
      <c r="A11" s="162" t="str">
        <f>Registracia!B9</f>
        <v>Dow_Jones</v>
      </c>
      <c r="B11" s="30">
        <v>113</v>
      </c>
      <c r="C11" s="30">
        <v>149</v>
      </c>
      <c r="D11" s="31"/>
      <c r="E11" s="37"/>
      <c r="F11" s="31"/>
      <c r="G11" s="37"/>
      <c r="H11" s="31"/>
      <c r="I11" s="37"/>
      <c r="J11" s="202"/>
      <c r="K11" s="37"/>
      <c r="L11" s="31"/>
      <c r="M11" s="293">
        <f>SUM(B11:L11)/2</f>
        <v>131</v>
      </c>
      <c r="O11" s="17"/>
    </row>
    <row r="12" spans="1:15" ht="12.75">
      <c r="A12" s="22" t="str">
        <f>Registracia!B10</f>
        <v>Молибден</v>
      </c>
      <c r="B12" s="26">
        <v>174</v>
      </c>
      <c r="C12" s="26">
        <v>157</v>
      </c>
      <c r="D12" s="27"/>
      <c r="E12" s="38">
        <v>182</v>
      </c>
      <c r="F12" s="27"/>
      <c r="G12" s="38">
        <v>112</v>
      </c>
      <c r="H12" s="27"/>
      <c r="I12" s="38"/>
      <c r="J12" s="213"/>
      <c r="K12" s="141"/>
      <c r="L12" s="151"/>
      <c r="M12" s="188">
        <f>SUM(B12:L12)/4</f>
        <v>156.25</v>
      </c>
      <c r="O12" s="17"/>
    </row>
    <row r="13" spans="1:15" ht="12.75">
      <c r="A13" s="36" t="str">
        <f>Registracia!B11</f>
        <v>фыф</v>
      </c>
      <c r="B13" s="28">
        <v>136</v>
      </c>
      <c r="C13" s="28">
        <v>139</v>
      </c>
      <c r="D13" s="29"/>
      <c r="E13" s="39">
        <v>144</v>
      </c>
      <c r="F13" s="29"/>
      <c r="G13" s="39">
        <v>159</v>
      </c>
      <c r="H13" s="29"/>
      <c r="I13" s="39">
        <v>155</v>
      </c>
      <c r="J13" s="201"/>
      <c r="K13" s="39"/>
      <c r="L13" s="29"/>
      <c r="M13" s="189">
        <f>SUM(B13:L13)/5</f>
        <v>146.6</v>
      </c>
      <c r="O13" s="17"/>
    </row>
    <row r="14" spans="1:13" ht="12.75">
      <c r="A14" s="36" t="str">
        <f>Registracia!B12</f>
        <v>ScorpioN</v>
      </c>
      <c r="B14" s="28">
        <v>160</v>
      </c>
      <c r="C14" s="28">
        <v>142</v>
      </c>
      <c r="D14" s="29"/>
      <c r="E14" s="39">
        <v>109</v>
      </c>
      <c r="F14" s="29"/>
      <c r="G14" s="39"/>
      <c r="H14" s="29"/>
      <c r="I14" s="39"/>
      <c r="J14" s="201"/>
      <c r="K14" s="39"/>
      <c r="L14" s="29"/>
      <c r="M14" s="189">
        <f>SUM(B14:L14)/3</f>
        <v>137</v>
      </c>
    </row>
    <row r="15" spans="1:13" ht="13.5" thickBot="1">
      <c r="A15" s="162" t="str">
        <f>Registracia!B13</f>
        <v>Манагер</v>
      </c>
      <c r="B15" s="30">
        <v>147</v>
      </c>
      <c r="C15" s="30">
        <v>139</v>
      </c>
      <c r="D15" s="31"/>
      <c r="E15" s="37">
        <v>160</v>
      </c>
      <c r="F15" s="31"/>
      <c r="G15" s="37">
        <v>191</v>
      </c>
      <c r="H15" s="31"/>
      <c r="I15" s="37">
        <v>161</v>
      </c>
      <c r="J15" s="202"/>
      <c r="K15" s="24">
        <v>141</v>
      </c>
      <c r="L15" s="25">
        <v>162</v>
      </c>
      <c r="M15" s="293">
        <f>SUM(B15:L15)/7</f>
        <v>157.28571428571428</v>
      </c>
    </row>
    <row r="16" spans="1:13" ht="12.75">
      <c r="A16" s="22" t="str">
        <f>Registracia!B14</f>
        <v>Мсsiм</v>
      </c>
      <c r="B16" s="28">
        <v>132</v>
      </c>
      <c r="C16" s="28">
        <v>136</v>
      </c>
      <c r="D16" s="27"/>
      <c r="E16" s="38">
        <v>104</v>
      </c>
      <c r="F16" s="27"/>
      <c r="G16" s="38"/>
      <c r="H16" s="27"/>
      <c r="I16" s="38"/>
      <c r="J16" s="213"/>
      <c r="K16" s="38"/>
      <c r="L16" s="27"/>
      <c r="M16" s="188">
        <f>SUM(B16:L16)/3</f>
        <v>124</v>
      </c>
    </row>
    <row r="17" spans="1:13" ht="12.75">
      <c r="A17" s="36" t="str">
        <f>Registracia!B15</f>
        <v>Герцын</v>
      </c>
      <c r="B17" s="28">
        <v>110</v>
      </c>
      <c r="C17" s="28">
        <v>139</v>
      </c>
      <c r="D17" s="29"/>
      <c r="E17" s="39"/>
      <c r="F17" s="29"/>
      <c r="G17" s="39"/>
      <c r="H17" s="29"/>
      <c r="I17" s="39"/>
      <c r="J17" s="201"/>
      <c r="K17" s="39"/>
      <c r="L17" s="29"/>
      <c r="M17" s="189">
        <f>SUM(B17:L17)/2</f>
        <v>124.5</v>
      </c>
    </row>
    <row r="18" spans="1:13" ht="12.75">
      <c r="A18" s="36" t="str">
        <f>Registracia!B16</f>
        <v>Shalke_04</v>
      </c>
      <c r="B18" s="28">
        <v>128</v>
      </c>
      <c r="C18" s="28">
        <v>134</v>
      </c>
      <c r="D18" s="29"/>
      <c r="E18" s="39">
        <v>129</v>
      </c>
      <c r="F18" s="29"/>
      <c r="G18" s="39">
        <v>176</v>
      </c>
      <c r="H18" s="29"/>
      <c r="I18" s="39">
        <v>125</v>
      </c>
      <c r="J18" s="201"/>
      <c r="K18" s="39"/>
      <c r="L18" s="29"/>
      <c r="M18" s="189">
        <f>SUM(B18:L18)/5</f>
        <v>138.4</v>
      </c>
    </row>
    <row r="19" spans="1:13" ht="13.5" thickBot="1">
      <c r="A19" s="162" t="str">
        <f>Registracia!B17</f>
        <v>Bad</v>
      </c>
      <c r="B19" s="30">
        <v>71</v>
      </c>
      <c r="C19" s="30">
        <v>85</v>
      </c>
      <c r="D19" s="31"/>
      <c r="E19" s="37"/>
      <c r="F19" s="31"/>
      <c r="G19" s="37"/>
      <c r="H19" s="31"/>
      <c r="I19" s="37"/>
      <c r="J19" s="202"/>
      <c r="K19" s="37"/>
      <c r="L19" s="31"/>
      <c r="M19" s="293">
        <f>SUM(B19:L19)/2</f>
        <v>78</v>
      </c>
    </row>
    <row r="20" spans="1:13" ht="12.75">
      <c r="A20" s="22" t="str">
        <f>Registracia!B18</f>
        <v>Toha</v>
      </c>
      <c r="B20" s="28">
        <v>157</v>
      </c>
      <c r="C20" s="28">
        <v>138</v>
      </c>
      <c r="D20" s="27"/>
      <c r="E20" s="38">
        <v>141</v>
      </c>
      <c r="F20" s="27"/>
      <c r="G20" s="38">
        <v>154</v>
      </c>
      <c r="H20" s="27"/>
      <c r="I20" s="38"/>
      <c r="J20" s="213"/>
      <c r="K20" s="141"/>
      <c r="L20" s="151"/>
      <c r="M20" s="188">
        <f>SUM(B20:L20)/4</f>
        <v>147.5</v>
      </c>
    </row>
    <row r="21" spans="1:13" ht="12.75">
      <c r="A21" s="36" t="str">
        <f>Registracia!B19</f>
        <v>Zdazz</v>
      </c>
      <c r="B21" s="28">
        <v>124</v>
      </c>
      <c r="C21" s="28">
        <v>166</v>
      </c>
      <c r="D21" s="29"/>
      <c r="E21" s="39">
        <v>129</v>
      </c>
      <c r="F21" s="29"/>
      <c r="G21" s="39"/>
      <c r="H21" s="29"/>
      <c r="I21" s="39"/>
      <c r="J21" s="201"/>
      <c r="K21" s="39"/>
      <c r="L21" s="29"/>
      <c r="M21" s="189">
        <f>SUM(B21:L21)/3</f>
        <v>139.66666666666666</v>
      </c>
    </row>
    <row r="22" spans="1:13" ht="12.75">
      <c r="A22" s="164">
        <f>Registracia!B20</f>
        <v>0</v>
      </c>
      <c r="B22" s="28"/>
      <c r="C22" s="28"/>
      <c r="D22" s="29"/>
      <c r="E22" s="39"/>
      <c r="F22" s="29"/>
      <c r="G22" s="39"/>
      <c r="H22" s="29"/>
      <c r="I22" s="39"/>
      <c r="J22" s="201"/>
      <c r="K22" s="39"/>
      <c r="L22" s="29"/>
      <c r="M22" s="189"/>
    </row>
    <row r="23" spans="1:13" ht="13.5" thickBot="1">
      <c r="A23" s="162" t="str">
        <f>Registracia!B21</f>
        <v>Люб. Блондинок</v>
      </c>
      <c r="B23" s="30">
        <v>155</v>
      </c>
      <c r="C23" s="30">
        <v>164</v>
      </c>
      <c r="D23" s="31"/>
      <c r="E23" s="37">
        <v>134</v>
      </c>
      <c r="F23" s="31"/>
      <c r="G23" s="37">
        <v>148</v>
      </c>
      <c r="H23" s="31"/>
      <c r="I23" s="37"/>
      <c r="J23" s="202"/>
      <c r="K23" s="24"/>
      <c r="L23" s="25"/>
      <c r="M23" s="293">
        <f>SUM(B23:L23)/4</f>
        <v>150.25</v>
      </c>
    </row>
    <row r="24" spans="1:13" ht="12.75">
      <c r="A24" s="15" t="str">
        <f>Registracia!B22</f>
        <v>Craig</v>
      </c>
      <c r="B24" s="28">
        <v>129</v>
      </c>
      <c r="C24" s="28">
        <v>114</v>
      </c>
      <c r="D24" s="27"/>
      <c r="E24" s="38"/>
      <c r="F24" s="27"/>
      <c r="G24" s="38"/>
      <c r="H24" s="27"/>
      <c r="I24" s="38"/>
      <c r="J24" s="213"/>
      <c r="K24" s="38"/>
      <c r="L24" s="27"/>
      <c r="M24" s="188">
        <f>SUM(B24:L24)/2</f>
        <v>121.5</v>
      </c>
    </row>
    <row r="25" spans="1:13" ht="12.75">
      <c r="A25" s="12" t="str">
        <f>Registracia!B23</f>
        <v>Camry</v>
      </c>
      <c r="B25" s="28">
        <v>158</v>
      </c>
      <c r="C25" s="28">
        <v>130</v>
      </c>
      <c r="D25" s="29"/>
      <c r="E25" s="39"/>
      <c r="F25" s="29"/>
      <c r="G25" s="39"/>
      <c r="H25" s="29"/>
      <c r="I25" s="39"/>
      <c r="J25" s="201"/>
      <c r="K25" s="39"/>
      <c r="L25" s="29"/>
      <c r="M25" s="189">
        <f>SUM(B25:L25)/2</f>
        <v>144</v>
      </c>
    </row>
    <row r="26" spans="1:13" ht="12.75">
      <c r="A26" s="12" t="str">
        <f>Registracia!B24</f>
        <v>Desperado</v>
      </c>
      <c r="B26" s="28">
        <v>156</v>
      </c>
      <c r="C26" s="28">
        <v>156</v>
      </c>
      <c r="D26" s="29"/>
      <c r="E26" s="39">
        <v>139</v>
      </c>
      <c r="F26" s="29"/>
      <c r="G26" s="39"/>
      <c r="H26" s="29"/>
      <c r="I26" s="39"/>
      <c r="J26" s="201"/>
      <c r="K26" s="39"/>
      <c r="L26" s="29"/>
      <c r="M26" s="189">
        <f>SUM(B26:L26)/3</f>
        <v>150.33333333333334</v>
      </c>
    </row>
    <row r="27" spans="1:13" ht="13.5" thickBot="1">
      <c r="A27" s="16" t="str">
        <f>Registracia!B25</f>
        <v>Goal</v>
      </c>
      <c r="B27" s="30">
        <v>131</v>
      </c>
      <c r="C27" s="30">
        <v>132</v>
      </c>
      <c r="D27" s="31"/>
      <c r="E27" s="37"/>
      <c r="F27" s="31"/>
      <c r="G27" s="37"/>
      <c r="H27" s="31"/>
      <c r="I27" s="37"/>
      <c r="J27" s="202"/>
      <c r="K27" s="37"/>
      <c r="L27" s="31"/>
      <c r="M27" s="293">
        <f>SUM(B27:L27)/2</f>
        <v>131.5</v>
      </c>
    </row>
    <row r="28" spans="1:13" ht="12.75">
      <c r="A28" s="15" t="str">
        <f>Registracia!B26</f>
        <v>Dzepo</v>
      </c>
      <c r="B28" s="28">
        <v>99</v>
      </c>
      <c r="C28" s="28">
        <v>94</v>
      </c>
      <c r="D28" s="27"/>
      <c r="E28" s="38"/>
      <c r="F28" s="27"/>
      <c r="G28" s="38"/>
      <c r="H28" s="27"/>
      <c r="I28" s="38"/>
      <c r="J28" s="213"/>
      <c r="K28" s="141"/>
      <c r="L28" s="151"/>
      <c r="M28" s="188">
        <f>SUM(B28:L28)/2</f>
        <v>96.5</v>
      </c>
    </row>
    <row r="29" spans="1:13" ht="12.75">
      <c r="A29" s="12" t="str">
        <f>Registracia!B27</f>
        <v>Сахар</v>
      </c>
      <c r="B29" s="28">
        <v>93</v>
      </c>
      <c r="C29" s="28">
        <v>115</v>
      </c>
      <c r="D29" s="29"/>
      <c r="E29" s="39"/>
      <c r="F29" s="29"/>
      <c r="G29" s="39"/>
      <c r="H29" s="29"/>
      <c r="I29" s="39"/>
      <c r="J29" s="201"/>
      <c r="K29" s="39"/>
      <c r="L29" s="29"/>
      <c r="M29" s="189">
        <f>SUM(B29:L29)/2</f>
        <v>104</v>
      </c>
    </row>
    <row r="30" spans="1:13" ht="12.75">
      <c r="A30" s="12" t="str">
        <f>Registracia!B28</f>
        <v>Nyanok</v>
      </c>
      <c r="B30" s="28">
        <v>145</v>
      </c>
      <c r="C30" s="28">
        <v>162</v>
      </c>
      <c r="D30" s="29"/>
      <c r="E30" s="39">
        <v>198</v>
      </c>
      <c r="F30" s="29"/>
      <c r="G30" s="39">
        <v>137</v>
      </c>
      <c r="H30" s="29"/>
      <c r="I30" s="39"/>
      <c r="J30" s="201"/>
      <c r="K30" s="39"/>
      <c r="L30" s="29"/>
      <c r="M30" s="189">
        <f>SUM(B30:L30)/4</f>
        <v>160.5</v>
      </c>
    </row>
    <row r="31" spans="1:13" ht="13.5" thickBot="1">
      <c r="A31" s="16" t="str">
        <f>Registracia!B29</f>
        <v>Юра</v>
      </c>
      <c r="B31" s="30">
        <v>141</v>
      </c>
      <c r="C31" s="30">
        <v>121</v>
      </c>
      <c r="D31" s="31"/>
      <c r="E31" s="37"/>
      <c r="F31" s="31"/>
      <c r="G31" s="37"/>
      <c r="H31" s="31"/>
      <c r="I31" s="37"/>
      <c r="J31" s="202"/>
      <c r="K31" s="24"/>
      <c r="L31" s="25"/>
      <c r="M31" s="293">
        <f>SUM(B31:L31)/2</f>
        <v>131</v>
      </c>
    </row>
    <row r="32" spans="1:13" ht="12.75">
      <c r="A32" s="12" t="str">
        <f>Registracia!B30</f>
        <v>Марийка</v>
      </c>
      <c r="B32" s="28">
        <v>121</v>
      </c>
      <c r="C32" s="28">
        <v>126</v>
      </c>
      <c r="D32" s="151"/>
      <c r="E32" s="141"/>
      <c r="F32" s="151"/>
      <c r="G32" s="141"/>
      <c r="H32" s="151"/>
      <c r="I32" s="141"/>
      <c r="J32" s="205"/>
      <c r="K32" s="38"/>
      <c r="L32" s="27"/>
      <c r="M32" s="279">
        <f>SUM(B32:L32)/2</f>
        <v>123.5</v>
      </c>
    </row>
    <row r="33" spans="1:13" ht="12.75">
      <c r="A33" s="12" t="str">
        <f>Registracia!B31</f>
        <v>Печатник</v>
      </c>
      <c r="B33" s="28">
        <v>140</v>
      </c>
      <c r="C33" s="28">
        <v>155</v>
      </c>
      <c r="D33" s="29"/>
      <c r="E33" s="39">
        <v>134</v>
      </c>
      <c r="F33" s="29"/>
      <c r="G33" s="39">
        <v>190</v>
      </c>
      <c r="H33" s="29"/>
      <c r="I33" s="39">
        <v>171</v>
      </c>
      <c r="J33" s="201"/>
      <c r="K33" s="39">
        <v>155</v>
      </c>
      <c r="L33" s="29">
        <v>132</v>
      </c>
      <c r="M33" s="189">
        <f>SUM(B33:L33)/7</f>
        <v>153.85714285714286</v>
      </c>
    </row>
    <row r="34" spans="1:13" ht="12.75">
      <c r="A34" s="148" t="str">
        <f>Registracia!B32</f>
        <v>OFL</v>
      </c>
      <c r="B34" s="28">
        <v>139</v>
      </c>
      <c r="C34" s="28">
        <v>128</v>
      </c>
      <c r="D34" s="29"/>
      <c r="E34" s="39">
        <v>91</v>
      </c>
      <c r="F34" s="29"/>
      <c r="G34" s="39"/>
      <c r="H34" s="29"/>
      <c r="I34" s="24"/>
      <c r="J34" s="211"/>
      <c r="K34" s="39"/>
      <c r="L34" s="29"/>
      <c r="M34" s="189">
        <f>SUM(B34:L34)/3</f>
        <v>119.33333333333333</v>
      </c>
    </row>
    <row r="35" spans="1:13" ht="14.25" customHeight="1" thickBot="1">
      <c r="A35" s="149" t="str">
        <f>Registracia!B33</f>
        <v>Snout</v>
      </c>
      <c r="B35" s="30">
        <v>158</v>
      </c>
      <c r="C35" s="30">
        <v>152</v>
      </c>
      <c r="D35" s="31"/>
      <c r="E35" s="37">
        <v>136</v>
      </c>
      <c r="F35" s="31"/>
      <c r="G35" s="37"/>
      <c r="H35" s="31"/>
      <c r="I35" s="37"/>
      <c r="J35" s="202"/>
      <c r="K35" s="37"/>
      <c r="L35" s="31"/>
      <c r="M35" s="293">
        <f>SUM(B35:L35)/3</f>
        <v>148.66666666666666</v>
      </c>
    </row>
  </sheetData>
  <mergeCells count="8">
    <mergeCell ref="A1:A3"/>
    <mergeCell ref="M1:M3"/>
    <mergeCell ref="B2:D2"/>
    <mergeCell ref="B1:L1"/>
    <mergeCell ref="E2:F2"/>
    <mergeCell ref="G2:H2"/>
    <mergeCell ref="I2:J2"/>
    <mergeCell ref="K2:L2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21.421875" style="19" customWidth="1"/>
    <col min="3" max="3" width="9.140625" style="18" customWidth="1"/>
    <col min="4" max="4" width="7.7109375" style="18" customWidth="1"/>
    <col min="5" max="5" width="9.140625" style="18" customWidth="1"/>
    <col min="7" max="7" width="7.140625" style="19" customWidth="1"/>
    <col min="8" max="8" width="18.421875" style="0" customWidth="1"/>
    <col min="9" max="9" width="9.00390625" style="5" customWidth="1"/>
    <col min="10" max="10" width="9.140625" style="19" customWidth="1"/>
    <col min="11" max="11" width="9.28125" style="19" customWidth="1"/>
    <col min="12" max="12" width="9.421875" style="19" customWidth="1"/>
    <col min="14" max="14" width="19.8515625" style="0" customWidth="1"/>
  </cols>
  <sheetData>
    <row r="1" spans="1:12" ht="13.5" thickBot="1">
      <c r="A1" s="347" t="s">
        <v>144</v>
      </c>
      <c r="B1" s="347"/>
      <c r="C1" s="347"/>
      <c r="D1" s="95"/>
      <c r="E1" s="79"/>
      <c r="G1" s="348" t="s">
        <v>191</v>
      </c>
      <c r="H1" s="349"/>
      <c r="I1" s="349"/>
      <c r="J1" s="349"/>
      <c r="K1" s="196"/>
      <c r="L1"/>
    </row>
    <row r="2" spans="1:12" ht="13.5" thickBot="1">
      <c r="A2" s="88" t="s">
        <v>70</v>
      </c>
      <c r="B2" s="170" t="s">
        <v>6</v>
      </c>
      <c r="C2" s="171" t="s">
        <v>4</v>
      </c>
      <c r="D2" s="172" t="s">
        <v>149</v>
      </c>
      <c r="G2" s="112" t="s">
        <v>70</v>
      </c>
      <c r="H2" s="215" t="s">
        <v>6</v>
      </c>
      <c r="I2" s="216" t="s">
        <v>181</v>
      </c>
      <c r="J2" s="78" t="s">
        <v>182</v>
      </c>
      <c r="K2" s="170" t="s">
        <v>152</v>
      </c>
      <c r="L2"/>
    </row>
    <row r="3" spans="1:12" ht="12.75">
      <c r="A3" s="173">
        <v>1</v>
      </c>
      <c r="B3" s="175" t="s">
        <v>129</v>
      </c>
      <c r="C3" s="183">
        <v>160.5</v>
      </c>
      <c r="D3" s="180">
        <v>4</v>
      </c>
      <c r="E3" s="96"/>
      <c r="G3" s="173">
        <v>1</v>
      </c>
      <c r="H3" s="214" t="s">
        <v>125</v>
      </c>
      <c r="I3" s="47">
        <v>258</v>
      </c>
      <c r="J3" s="205">
        <v>258</v>
      </c>
      <c r="K3" s="203">
        <f aca="true" t="shared" si="0" ref="K3:K43">SUM(I3:J3)</f>
        <v>516</v>
      </c>
      <c r="L3"/>
    </row>
    <row r="4" spans="1:12" ht="12.75">
      <c r="A4" s="174">
        <v>2</v>
      </c>
      <c r="B4" s="176" t="s">
        <v>162</v>
      </c>
      <c r="C4" s="184">
        <v>157.28571428571428</v>
      </c>
      <c r="D4" s="181">
        <v>7</v>
      </c>
      <c r="G4" s="174">
        <v>2</v>
      </c>
      <c r="H4" s="206" t="s">
        <v>118</v>
      </c>
      <c r="I4" s="51">
        <v>48</v>
      </c>
      <c r="J4" s="201">
        <v>353</v>
      </c>
      <c r="K4" s="204">
        <f t="shared" si="0"/>
        <v>401</v>
      </c>
      <c r="L4"/>
    </row>
    <row r="5" spans="1:12" ht="12.75">
      <c r="A5" s="174">
        <v>3</v>
      </c>
      <c r="B5" s="176" t="s">
        <v>160</v>
      </c>
      <c r="C5" s="184">
        <v>156.25</v>
      </c>
      <c r="D5" s="181">
        <v>4</v>
      </c>
      <c r="E5" s="96"/>
      <c r="G5" s="174">
        <v>3</v>
      </c>
      <c r="H5" s="206" t="s">
        <v>108</v>
      </c>
      <c r="I5" s="51">
        <v>356</v>
      </c>
      <c r="J5" s="201"/>
      <c r="K5" s="204">
        <f t="shared" si="0"/>
        <v>356</v>
      </c>
      <c r="L5"/>
    </row>
    <row r="6" spans="1:12" ht="12.75">
      <c r="A6" s="174">
        <v>4</v>
      </c>
      <c r="B6" s="169" t="s">
        <v>125</v>
      </c>
      <c r="C6" s="184">
        <v>153.85714285714286</v>
      </c>
      <c r="D6" s="181">
        <v>7</v>
      </c>
      <c r="G6" s="174">
        <v>4</v>
      </c>
      <c r="H6" s="206" t="s">
        <v>109</v>
      </c>
      <c r="I6" s="51">
        <v>152</v>
      </c>
      <c r="J6" s="201">
        <v>147</v>
      </c>
      <c r="K6" s="204">
        <f t="shared" si="0"/>
        <v>299</v>
      </c>
      <c r="L6"/>
    </row>
    <row r="7" spans="1:12" ht="12.75">
      <c r="A7" s="174">
        <v>5</v>
      </c>
      <c r="B7" s="176" t="s">
        <v>158</v>
      </c>
      <c r="C7" s="184">
        <v>151</v>
      </c>
      <c r="D7" s="181">
        <v>3</v>
      </c>
      <c r="G7" s="174">
        <v>5</v>
      </c>
      <c r="H7" s="206" t="s">
        <v>129</v>
      </c>
      <c r="I7" s="51">
        <v>59</v>
      </c>
      <c r="J7" s="201">
        <v>61</v>
      </c>
      <c r="K7" s="204">
        <f t="shared" si="0"/>
        <v>120</v>
      </c>
      <c r="L7"/>
    </row>
    <row r="8" spans="1:12" ht="12.75">
      <c r="A8" s="174">
        <v>6</v>
      </c>
      <c r="B8" s="176" t="s">
        <v>168</v>
      </c>
      <c r="C8" s="184">
        <v>150.33333333333334</v>
      </c>
      <c r="D8" s="181">
        <v>3</v>
      </c>
      <c r="G8" s="197">
        <v>8</v>
      </c>
      <c r="H8" s="207" t="s">
        <v>161</v>
      </c>
      <c r="I8" s="200"/>
      <c r="J8" s="201">
        <v>97</v>
      </c>
      <c r="K8" s="204">
        <f>SUM(I8:J8)</f>
        <v>97</v>
      </c>
      <c r="L8"/>
    </row>
    <row r="9" spans="1:12" ht="12.75">
      <c r="A9" s="174">
        <v>7</v>
      </c>
      <c r="B9" s="176" t="s">
        <v>178</v>
      </c>
      <c r="C9" s="184">
        <v>150.25</v>
      </c>
      <c r="D9" s="181">
        <v>4</v>
      </c>
      <c r="G9" s="174">
        <v>6</v>
      </c>
      <c r="H9" s="206" t="s">
        <v>111</v>
      </c>
      <c r="I9" s="51">
        <v>96</v>
      </c>
      <c r="J9" s="201"/>
      <c r="K9" s="204">
        <f t="shared" si="0"/>
        <v>96</v>
      </c>
      <c r="L9"/>
    </row>
    <row r="10" spans="1:12" ht="12.75">
      <c r="A10" s="174">
        <v>8</v>
      </c>
      <c r="B10" s="177" t="s">
        <v>122</v>
      </c>
      <c r="C10" s="184">
        <v>148.66666666666666</v>
      </c>
      <c r="D10" s="181">
        <v>3</v>
      </c>
      <c r="G10" s="174">
        <v>7</v>
      </c>
      <c r="H10" s="206" t="s">
        <v>122</v>
      </c>
      <c r="I10" s="51">
        <v>43</v>
      </c>
      <c r="J10" s="201">
        <v>37</v>
      </c>
      <c r="K10" s="204">
        <f t="shared" si="0"/>
        <v>80</v>
      </c>
      <c r="L10"/>
    </row>
    <row r="11" spans="1:12" ht="12.75">
      <c r="A11" s="174">
        <v>9</v>
      </c>
      <c r="B11" s="176" t="s">
        <v>165</v>
      </c>
      <c r="C11" s="184">
        <v>147.5</v>
      </c>
      <c r="D11" s="181">
        <v>4</v>
      </c>
      <c r="G11" s="174">
        <v>10</v>
      </c>
      <c r="H11" s="206" t="s">
        <v>115</v>
      </c>
      <c r="I11" s="51">
        <v>41</v>
      </c>
      <c r="J11" s="201">
        <v>35</v>
      </c>
      <c r="K11" s="204">
        <f>SUM(I11:J11)</f>
        <v>76</v>
      </c>
      <c r="L11"/>
    </row>
    <row r="12" spans="1:12" ht="12.75">
      <c r="A12" s="174">
        <v>10</v>
      </c>
      <c r="B12" s="176" t="s">
        <v>161</v>
      </c>
      <c r="C12" s="184">
        <v>146.6</v>
      </c>
      <c r="D12" s="181">
        <v>5</v>
      </c>
      <c r="G12" s="174">
        <v>9</v>
      </c>
      <c r="H12" s="206" t="s">
        <v>134</v>
      </c>
      <c r="I12" s="51">
        <v>44</v>
      </c>
      <c r="J12" s="201">
        <v>29</v>
      </c>
      <c r="K12" s="204">
        <f t="shared" si="0"/>
        <v>73</v>
      </c>
      <c r="L12"/>
    </row>
    <row r="13" spans="1:12" ht="12.75">
      <c r="A13" s="174">
        <v>11</v>
      </c>
      <c r="B13" s="176" t="s">
        <v>167</v>
      </c>
      <c r="C13" s="184">
        <v>144</v>
      </c>
      <c r="D13" s="181">
        <v>2</v>
      </c>
      <c r="G13" s="174">
        <v>11</v>
      </c>
      <c r="H13" s="206" t="s">
        <v>107</v>
      </c>
      <c r="I13" s="51">
        <v>30</v>
      </c>
      <c r="J13" s="201">
        <v>38</v>
      </c>
      <c r="K13" s="204">
        <f t="shared" si="0"/>
        <v>68</v>
      </c>
      <c r="L13"/>
    </row>
    <row r="14" spans="1:12" ht="12.75">
      <c r="A14" s="174">
        <v>12</v>
      </c>
      <c r="B14" s="176" t="s">
        <v>126</v>
      </c>
      <c r="C14" s="184">
        <v>139.66666666666666</v>
      </c>
      <c r="D14" s="181">
        <v>3</v>
      </c>
      <c r="G14" s="197">
        <v>12</v>
      </c>
      <c r="H14" s="207" t="s">
        <v>160</v>
      </c>
      <c r="I14" s="199"/>
      <c r="J14" s="201">
        <v>65</v>
      </c>
      <c r="K14" s="204">
        <f t="shared" si="0"/>
        <v>65</v>
      </c>
      <c r="L14"/>
    </row>
    <row r="15" spans="1:12" ht="12.75">
      <c r="A15" s="174">
        <v>13</v>
      </c>
      <c r="B15" s="176" t="s">
        <v>156</v>
      </c>
      <c r="C15" s="184">
        <v>139.33333333333334</v>
      </c>
      <c r="D15" s="181">
        <v>3</v>
      </c>
      <c r="G15" s="197">
        <v>18</v>
      </c>
      <c r="H15" s="207" t="s">
        <v>178</v>
      </c>
      <c r="I15" s="200"/>
      <c r="J15" s="201">
        <v>59</v>
      </c>
      <c r="K15" s="204">
        <f>SUM(I15:J15)</f>
        <v>59</v>
      </c>
      <c r="L15"/>
    </row>
    <row r="16" spans="1:12" ht="12.75">
      <c r="A16" s="174">
        <v>14</v>
      </c>
      <c r="B16" s="176" t="s">
        <v>164</v>
      </c>
      <c r="C16" s="184">
        <v>138.4</v>
      </c>
      <c r="D16" s="181">
        <v>5</v>
      </c>
      <c r="G16" s="174">
        <v>13</v>
      </c>
      <c r="H16" s="206" t="s">
        <v>126</v>
      </c>
      <c r="I16" s="51">
        <v>27</v>
      </c>
      <c r="J16" s="201">
        <v>31</v>
      </c>
      <c r="K16" s="204">
        <f t="shared" si="0"/>
        <v>58</v>
      </c>
      <c r="L16"/>
    </row>
    <row r="17" spans="1:12" ht="12.75">
      <c r="A17" s="174">
        <v>15</v>
      </c>
      <c r="B17" s="176" t="s">
        <v>115</v>
      </c>
      <c r="C17" s="184">
        <v>137</v>
      </c>
      <c r="D17" s="181">
        <v>3</v>
      </c>
      <c r="G17" s="174">
        <v>14</v>
      </c>
      <c r="H17" s="206" t="s">
        <v>121</v>
      </c>
      <c r="I17" s="51">
        <v>45</v>
      </c>
      <c r="J17" s="201">
        <v>10</v>
      </c>
      <c r="K17" s="204">
        <f t="shared" si="0"/>
        <v>55</v>
      </c>
      <c r="L17"/>
    </row>
    <row r="18" spans="1:12" ht="12.75">
      <c r="A18" s="174">
        <v>16</v>
      </c>
      <c r="B18" s="176" t="s">
        <v>123</v>
      </c>
      <c r="C18" s="184">
        <v>131.5</v>
      </c>
      <c r="D18" s="181">
        <v>2</v>
      </c>
      <c r="G18" s="197">
        <v>20</v>
      </c>
      <c r="H18" s="207" t="s">
        <v>165</v>
      </c>
      <c r="I18" s="200"/>
      <c r="J18" s="201">
        <v>54</v>
      </c>
      <c r="K18" s="204">
        <f>SUM(I18:J18)</f>
        <v>54</v>
      </c>
      <c r="L18"/>
    </row>
    <row r="19" spans="1:12" ht="12.75">
      <c r="A19" s="174">
        <v>17</v>
      </c>
      <c r="B19" s="176" t="s">
        <v>171</v>
      </c>
      <c r="C19" s="184">
        <v>131</v>
      </c>
      <c r="D19" s="181">
        <v>2</v>
      </c>
      <c r="G19" s="174">
        <v>15</v>
      </c>
      <c r="H19" s="206" t="s">
        <v>106</v>
      </c>
      <c r="I19" s="51">
        <v>29</v>
      </c>
      <c r="J19" s="201">
        <v>20</v>
      </c>
      <c r="K19" s="204">
        <f t="shared" si="0"/>
        <v>49</v>
      </c>
      <c r="L19"/>
    </row>
    <row r="20" spans="1:12" ht="12.75">
      <c r="A20" s="174">
        <v>18</v>
      </c>
      <c r="B20" s="176" t="s">
        <v>159</v>
      </c>
      <c r="C20" s="184">
        <v>131</v>
      </c>
      <c r="D20" s="181">
        <v>2</v>
      </c>
      <c r="E20" s="96"/>
      <c r="G20" s="174">
        <v>16</v>
      </c>
      <c r="H20" s="206" t="s">
        <v>105</v>
      </c>
      <c r="I20" s="51">
        <v>35</v>
      </c>
      <c r="J20" s="201">
        <v>8</v>
      </c>
      <c r="K20" s="204">
        <f t="shared" si="0"/>
        <v>43</v>
      </c>
      <c r="L20"/>
    </row>
    <row r="21" spans="1:12" ht="12.75">
      <c r="A21" s="174">
        <v>19</v>
      </c>
      <c r="B21" s="176" t="s">
        <v>121</v>
      </c>
      <c r="C21" s="184">
        <v>124.5</v>
      </c>
      <c r="D21" s="181">
        <v>2</v>
      </c>
      <c r="G21" s="174">
        <v>17</v>
      </c>
      <c r="H21" s="206" t="s">
        <v>123</v>
      </c>
      <c r="I21" s="51">
        <v>28</v>
      </c>
      <c r="J21" s="201">
        <v>14</v>
      </c>
      <c r="K21" s="204">
        <f t="shared" si="0"/>
        <v>42</v>
      </c>
      <c r="L21"/>
    </row>
    <row r="22" spans="1:12" ht="12.75">
      <c r="A22" s="174">
        <v>20</v>
      </c>
      <c r="B22" s="176" t="s">
        <v>163</v>
      </c>
      <c r="C22" s="184">
        <v>124</v>
      </c>
      <c r="D22" s="181">
        <v>2</v>
      </c>
      <c r="G22" s="174">
        <v>19</v>
      </c>
      <c r="H22" s="206" t="s">
        <v>112</v>
      </c>
      <c r="I22" s="51">
        <v>37</v>
      </c>
      <c r="J22" s="201"/>
      <c r="K22" s="204">
        <f t="shared" si="0"/>
        <v>37</v>
      </c>
      <c r="L22"/>
    </row>
    <row r="23" spans="1:12" ht="12.75">
      <c r="A23" s="174">
        <v>21</v>
      </c>
      <c r="B23" s="176" t="s">
        <v>172</v>
      </c>
      <c r="C23" s="184">
        <v>123.5</v>
      </c>
      <c r="D23" s="181">
        <v>2</v>
      </c>
      <c r="G23" s="197">
        <v>21</v>
      </c>
      <c r="H23" s="207" t="s">
        <v>163</v>
      </c>
      <c r="I23" s="200"/>
      <c r="J23" s="201">
        <v>26</v>
      </c>
      <c r="K23" s="204">
        <f t="shared" si="0"/>
        <v>26</v>
      </c>
      <c r="L23"/>
    </row>
    <row r="24" spans="1:12" ht="12.75">
      <c r="A24" s="174">
        <v>22</v>
      </c>
      <c r="B24" s="176" t="s">
        <v>166</v>
      </c>
      <c r="C24" s="184">
        <v>121.5</v>
      </c>
      <c r="D24" s="181">
        <v>2</v>
      </c>
      <c r="G24" s="197">
        <v>22</v>
      </c>
      <c r="H24" s="207" t="s">
        <v>173</v>
      </c>
      <c r="I24" s="200"/>
      <c r="J24" s="201">
        <v>25</v>
      </c>
      <c r="K24" s="204">
        <f t="shared" si="0"/>
        <v>25</v>
      </c>
      <c r="L24"/>
    </row>
    <row r="25" spans="1:12" ht="12.75">
      <c r="A25" s="174">
        <v>23</v>
      </c>
      <c r="B25" s="177" t="s">
        <v>173</v>
      </c>
      <c r="C25" s="184">
        <v>119.33333333333333</v>
      </c>
      <c r="D25" s="181">
        <v>2</v>
      </c>
      <c r="G25" s="174">
        <v>23</v>
      </c>
      <c r="H25" s="206" t="s">
        <v>128</v>
      </c>
      <c r="I25" s="51">
        <v>8</v>
      </c>
      <c r="J25" s="201">
        <v>6</v>
      </c>
      <c r="K25" s="204">
        <f t="shared" si="0"/>
        <v>14</v>
      </c>
      <c r="L25"/>
    </row>
    <row r="26" spans="1:12" ht="12.75">
      <c r="A26" s="174">
        <v>24</v>
      </c>
      <c r="B26" s="178" t="s">
        <v>116</v>
      </c>
      <c r="C26" s="184">
        <v>114.5</v>
      </c>
      <c r="D26" s="181">
        <v>2</v>
      </c>
      <c r="G26" s="174">
        <v>24</v>
      </c>
      <c r="H26" s="206" t="s">
        <v>116</v>
      </c>
      <c r="I26" s="51">
        <v>7</v>
      </c>
      <c r="J26" s="201">
        <v>7</v>
      </c>
      <c r="K26" s="204">
        <f t="shared" si="0"/>
        <v>14</v>
      </c>
      <c r="L26"/>
    </row>
    <row r="27" spans="1:12" ht="12.75">
      <c r="A27" s="174">
        <v>25</v>
      </c>
      <c r="B27" s="176" t="s">
        <v>155</v>
      </c>
      <c r="C27" s="184">
        <v>113.5</v>
      </c>
      <c r="D27" s="181">
        <v>2</v>
      </c>
      <c r="G27" s="197">
        <v>25</v>
      </c>
      <c r="H27" s="207" t="s">
        <v>159</v>
      </c>
      <c r="I27" s="199"/>
      <c r="J27" s="201">
        <v>13</v>
      </c>
      <c r="K27" s="204">
        <f t="shared" si="0"/>
        <v>13</v>
      </c>
      <c r="L27"/>
    </row>
    <row r="28" spans="1:12" ht="12.75">
      <c r="A28" s="174">
        <v>26</v>
      </c>
      <c r="B28" s="169" t="s">
        <v>133</v>
      </c>
      <c r="C28" s="184">
        <v>111.5</v>
      </c>
      <c r="D28" s="181">
        <v>2</v>
      </c>
      <c r="G28" s="174">
        <v>26</v>
      </c>
      <c r="H28" s="206" t="s">
        <v>120</v>
      </c>
      <c r="I28" s="51">
        <v>12</v>
      </c>
      <c r="J28" s="201"/>
      <c r="K28" s="204">
        <f t="shared" si="0"/>
        <v>12</v>
      </c>
      <c r="L28"/>
    </row>
    <row r="29" spans="1:12" ht="12.75">
      <c r="A29" s="174">
        <v>27</v>
      </c>
      <c r="B29" s="176" t="s">
        <v>157</v>
      </c>
      <c r="C29" s="184">
        <v>106.5</v>
      </c>
      <c r="D29" s="181">
        <v>2</v>
      </c>
      <c r="G29" s="174">
        <v>27</v>
      </c>
      <c r="H29" s="206" t="s">
        <v>110</v>
      </c>
      <c r="I29" s="51">
        <v>11</v>
      </c>
      <c r="J29" s="201"/>
      <c r="K29" s="204">
        <f t="shared" si="0"/>
        <v>11</v>
      </c>
      <c r="L29"/>
    </row>
    <row r="30" spans="1:12" ht="12.75">
      <c r="A30" s="174">
        <v>28</v>
      </c>
      <c r="B30" s="176" t="s">
        <v>170</v>
      </c>
      <c r="C30" s="184">
        <v>104</v>
      </c>
      <c r="D30" s="181">
        <v>2</v>
      </c>
      <c r="G30" s="197">
        <v>28</v>
      </c>
      <c r="H30" s="207" t="s">
        <v>171</v>
      </c>
      <c r="I30" s="200"/>
      <c r="J30" s="201">
        <v>11</v>
      </c>
      <c r="K30" s="204">
        <f t="shared" si="0"/>
        <v>11</v>
      </c>
      <c r="L30"/>
    </row>
    <row r="31" spans="1:12" ht="12.75">
      <c r="A31" s="174">
        <v>29</v>
      </c>
      <c r="B31" s="176" t="s">
        <v>169</v>
      </c>
      <c r="C31" s="184">
        <v>96.5</v>
      </c>
      <c r="D31" s="168">
        <v>2</v>
      </c>
      <c r="G31" s="174">
        <v>29</v>
      </c>
      <c r="H31" s="206" t="s">
        <v>117</v>
      </c>
      <c r="I31" s="51">
        <v>10</v>
      </c>
      <c r="J31" s="201"/>
      <c r="K31" s="204">
        <f t="shared" si="0"/>
        <v>10</v>
      </c>
      <c r="L31"/>
    </row>
    <row r="32" spans="1:12" ht="13.5" thickBot="1">
      <c r="A32" s="186">
        <v>30</v>
      </c>
      <c r="B32" s="179" t="s">
        <v>124</v>
      </c>
      <c r="C32" s="185">
        <v>78</v>
      </c>
      <c r="D32" s="182">
        <v>2</v>
      </c>
      <c r="G32" s="174">
        <v>30</v>
      </c>
      <c r="H32" s="206" t="s">
        <v>113</v>
      </c>
      <c r="I32" s="51">
        <v>9</v>
      </c>
      <c r="J32" s="201"/>
      <c r="K32" s="204">
        <f t="shared" si="0"/>
        <v>9</v>
      </c>
      <c r="L32"/>
    </row>
    <row r="33" spans="3:12" ht="12.75">
      <c r="C33" s="96"/>
      <c r="G33" s="197">
        <v>31</v>
      </c>
      <c r="H33" s="207" t="s">
        <v>172</v>
      </c>
      <c r="I33" s="200"/>
      <c r="J33" s="201">
        <v>9</v>
      </c>
      <c r="K33" s="204">
        <f t="shared" si="0"/>
        <v>9</v>
      </c>
      <c r="L33"/>
    </row>
    <row r="34" spans="3:12" ht="12.75">
      <c r="C34" s="96"/>
      <c r="G34" s="197">
        <v>32</v>
      </c>
      <c r="H34" s="207" t="s">
        <v>156</v>
      </c>
      <c r="I34" s="199"/>
      <c r="J34" s="201">
        <v>9</v>
      </c>
      <c r="K34" s="204">
        <f t="shared" si="0"/>
        <v>9</v>
      </c>
      <c r="L34"/>
    </row>
    <row r="35" spans="7:12" ht="12.75">
      <c r="G35" s="174">
        <v>33</v>
      </c>
      <c r="H35" s="206" t="s">
        <v>133</v>
      </c>
      <c r="I35" s="51">
        <v>3</v>
      </c>
      <c r="J35" s="201">
        <v>5</v>
      </c>
      <c r="K35" s="204">
        <f t="shared" si="0"/>
        <v>8</v>
      </c>
      <c r="L35"/>
    </row>
    <row r="36" spans="7:12" ht="12.75">
      <c r="G36" s="174">
        <v>34</v>
      </c>
      <c r="H36" s="206" t="s">
        <v>130</v>
      </c>
      <c r="I36" s="51">
        <v>6</v>
      </c>
      <c r="J36" s="201"/>
      <c r="K36" s="204">
        <f t="shared" si="0"/>
        <v>6</v>
      </c>
      <c r="L36"/>
    </row>
    <row r="37" spans="7:12" ht="12.75">
      <c r="G37" s="174">
        <v>35</v>
      </c>
      <c r="H37" s="206" t="s">
        <v>119</v>
      </c>
      <c r="I37" s="51">
        <v>5</v>
      </c>
      <c r="J37" s="201"/>
      <c r="K37" s="204">
        <f t="shared" si="0"/>
        <v>5</v>
      </c>
      <c r="L37"/>
    </row>
    <row r="38" spans="7:12" ht="12.75">
      <c r="G38" s="174">
        <v>36</v>
      </c>
      <c r="H38" s="206" t="s">
        <v>131</v>
      </c>
      <c r="I38" s="51">
        <v>4</v>
      </c>
      <c r="J38" s="201"/>
      <c r="K38" s="204">
        <f t="shared" si="0"/>
        <v>4</v>
      </c>
      <c r="L38"/>
    </row>
    <row r="39" spans="7:12" ht="12.75">
      <c r="G39" s="197">
        <v>37</v>
      </c>
      <c r="H39" s="207" t="s">
        <v>157</v>
      </c>
      <c r="I39" s="199"/>
      <c r="J39" s="201">
        <v>4</v>
      </c>
      <c r="K39" s="204">
        <f t="shared" si="0"/>
        <v>4</v>
      </c>
      <c r="L39"/>
    </row>
    <row r="40" spans="7:12" ht="12.75">
      <c r="G40" s="197">
        <v>38</v>
      </c>
      <c r="H40" s="207" t="s">
        <v>170</v>
      </c>
      <c r="I40" s="200"/>
      <c r="J40" s="201">
        <v>3</v>
      </c>
      <c r="K40" s="204">
        <f t="shared" si="0"/>
        <v>3</v>
      </c>
      <c r="L40"/>
    </row>
    <row r="41" spans="7:12" ht="12.75">
      <c r="G41" s="174">
        <v>39</v>
      </c>
      <c r="H41" s="206" t="s">
        <v>124</v>
      </c>
      <c r="I41" s="51">
        <v>1</v>
      </c>
      <c r="J41" s="201">
        <v>1</v>
      </c>
      <c r="K41" s="204">
        <f t="shared" si="0"/>
        <v>2</v>
      </c>
      <c r="L41"/>
    </row>
    <row r="42" spans="7:12" ht="12.75">
      <c r="G42" s="208">
        <v>40</v>
      </c>
      <c r="H42" s="209" t="s">
        <v>169</v>
      </c>
      <c r="I42" s="210"/>
      <c r="J42" s="211">
        <v>2</v>
      </c>
      <c r="K42" s="212">
        <f t="shared" si="0"/>
        <v>2</v>
      </c>
      <c r="L42"/>
    </row>
    <row r="43" spans="7:12" ht="13.5" thickBot="1">
      <c r="G43" s="217">
        <v>41</v>
      </c>
      <c r="H43" s="218" t="s">
        <v>127</v>
      </c>
      <c r="I43" s="219">
        <v>2</v>
      </c>
      <c r="J43" s="220"/>
      <c r="K43" s="221">
        <f t="shared" si="0"/>
        <v>2</v>
      </c>
      <c r="L43"/>
    </row>
    <row r="44" ht="13.5" thickTop="1">
      <c r="L44"/>
    </row>
  </sheetData>
  <mergeCells count="2">
    <mergeCell ref="A1:C1"/>
    <mergeCell ref="G1:J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</cp:lastModifiedBy>
  <dcterms:created xsi:type="dcterms:W3CDTF">2003-06-05T19:32:25Z</dcterms:created>
  <dcterms:modified xsi:type="dcterms:W3CDTF">2003-06-15T04:51:27Z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